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350" activeTab="2"/>
  </bookViews>
  <sheets>
    <sheet name="Travel" sheetId="1" r:id="rId1"/>
    <sheet name="Hospitality &amp; Gifts Given" sheetId="2" r:id="rId2"/>
    <sheet name="Hospitality &amp; Gifts Received" sheetId="4" r:id="rId3"/>
    <sheet name="All other  expenses" sheetId="3" r:id="rId4"/>
  </sheets>
  <definedNames>
    <definedName name="_xlnm.Print_Area" localSheetId="3">'All other  expenses'!$A$1:$E$14</definedName>
    <definedName name="_xlnm.Print_Area" localSheetId="1">'Hospitality &amp; Gifts Given'!$A$1:$F$38</definedName>
    <definedName name="_xlnm.Print_Area" localSheetId="2">'Hospitality &amp; Gifts Received'!$A$1:$E$66</definedName>
    <definedName name="_xlnm.Print_Area" localSheetId="0">Travel!$A$1:$D$107</definedName>
  </definedNames>
  <calcPr calcId="145621"/>
</workbook>
</file>

<file path=xl/calcChain.xml><?xml version="1.0" encoding="utf-8"?>
<calcChain xmlns="http://schemas.openxmlformats.org/spreadsheetml/2006/main">
  <c r="B37" i="2" l="1"/>
  <c r="B22" i="2"/>
  <c r="B106" i="1"/>
  <c r="B78" i="1"/>
  <c r="B31" i="1"/>
  <c r="B38" i="2" l="1"/>
  <c r="B14" i="3" l="1"/>
  <c r="B2" i="2" l="1"/>
  <c r="B3" i="2" l="1"/>
  <c r="B4" i="3" l="1"/>
  <c r="B3" i="3"/>
  <c r="B2" i="3"/>
  <c r="B4" i="4"/>
  <c r="B3" i="4"/>
  <c r="B2" i="4"/>
  <c r="B4" i="2"/>
  <c r="B107" i="1"/>
</calcChain>
</file>

<file path=xl/sharedStrings.xml><?xml version="1.0" encoding="utf-8"?>
<sst xmlns="http://schemas.openxmlformats.org/spreadsheetml/2006/main" count="521" uniqueCount="352">
  <si>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</si>
  <si>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</si>
  <si>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</si>
  <si>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</si>
  <si>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</si>
  <si>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</si>
  <si>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</si>
  <si>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</si>
  <si>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</si>
  <si>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</si>
  <si>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</si>
  <si>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</si>
  <si>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 xml:space="preserve">Hospitality Offered to Third Parties </t>
  </si>
  <si>
    <t xml:space="preserve">Total  expenses </t>
  </si>
  <si>
    <t>Chief Executive Expense Disclosure</t>
  </si>
  <si>
    <t>Date(s)</t>
  </si>
  <si>
    <t>Comment / explanation ***</t>
  </si>
  <si>
    <t>Offered by 
(who made the offer?)</t>
  </si>
  <si>
    <t>Nature ***</t>
  </si>
  <si>
    <t>International Travel (including  travel within NZ at beginning and end of overseas trip)**</t>
  </si>
  <si>
    <t>1 July 2016 to 30 June 2017 (or specify applicable part year)*</t>
  </si>
  <si>
    <t>Hospitality</t>
  </si>
  <si>
    <t>Gifts and Benefits over $50 annual value**</t>
  </si>
  <si>
    <t>All other expenditure incurred by the chief executive that is not travel, hospitality or gifts</t>
  </si>
  <si>
    <t>All Other Expenses**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</si>
  <si>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</si>
  <si>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</si>
  <si>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</si>
  <si>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Helene Quilter</t>
  </si>
  <si>
    <t>Ministry of Defence</t>
  </si>
  <si>
    <t>Cost ($)****
(incl GST)</t>
  </si>
  <si>
    <t>Cost (NZ$)
(incl GST)***</t>
  </si>
  <si>
    <t>Cost ($)
(incl GST)***</t>
  </si>
  <si>
    <t>Cost ($)
(incl GST)**</t>
  </si>
  <si>
    <t>Estimated value (NZ$)
(incl GST)***</t>
  </si>
  <si>
    <t>Course Fee</t>
  </si>
  <si>
    <t>Women in Public Sector Summit Course</t>
  </si>
  <si>
    <t>Passport Photo</t>
  </si>
  <si>
    <t>Defence Industry Association lunch for members and guests</t>
  </si>
  <si>
    <t>Industry visit - working style lunch provided</t>
  </si>
  <si>
    <t>Westpac Trans-Tasman Dinner</t>
  </si>
  <si>
    <t>Defence Industry Association Conference - Awards Dinner - Secretary of Defence giving out awards</t>
  </si>
  <si>
    <t>National commemoration to mark the 98th Anniversary of Armistice</t>
  </si>
  <si>
    <t>Reception for the 206th Anniversary of the Independence of Mexico</t>
  </si>
  <si>
    <t>Reception to celebrate National Day of Chile</t>
  </si>
  <si>
    <t>Celebration of 51st National Day of the Republic of Singapore</t>
  </si>
  <si>
    <t>89th Anniversary of the Founding of the Chinese People's Liberation Army</t>
  </si>
  <si>
    <t>Tirohana Vineyard, Wairarapa</t>
  </si>
  <si>
    <t>Coffee for 3 people</t>
  </si>
  <si>
    <t>Coffee and sandwiches for 7 people</t>
  </si>
  <si>
    <t>Coffee for 6 people</t>
  </si>
  <si>
    <t>Dinner for 11 people</t>
  </si>
  <si>
    <t>Morning tea for 14 people</t>
  </si>
  <si>
    <t>Lunch for 6 people</t>
  </si>
  <si>
    <t>Catering for 8 people</t>
  </si>
  <si>
    <t>Lunch for 4 people</t>
  </si>
  <si>
    <t>Lunch for 13 people</t>
  </si>
  <si>
    <t>Organisers: International Institute of Strategic Studies (IISS) in partnership with Singapore Government</t>
  </si>
  <si>
    <t>Defence Industry Association</t>
  </si>
  <si>
    <t>State Services Commission</t>
  </si>
  <si>
    <t>Rt Hon Bill English, Prime Minister</t>
  </si>
  <si>
    <t>Hosted by Rt Hon David Carter, Speak of the House of Representatives</t>
  </si>
  <si>
    <t>Australian Department of the Prime Minister and Cabinet</t>
  </si>
  <si>
    <t>Comments/Reason</t>
  </si>
  <si>
    <t>Total gifts &amp; benefits</t>
  </si>
  <si>
    <t>Philippines Western Command</t>
  </si>
  <si>
    <t>Chinese Embassy</t>
  </si>
  <si>
    <t>Embassy of Japan</t>
  </si>
  <si>
    <t>Singapore High Commission</t>
  </si>
  <si>
    <t>Hyundai Heavy Industries</t>
  </si>
  <si>
    <t>Gift exchange on official visit</t>
  </si>
  <si>
    <t>Gift exchange Philippines/NZ Bilateral Defence Talks 2017 held in the Philippines</t>
  </si>
  <si>
    <t>Thank you gift for Secretary of Defence hosting dinner on 3/12/2016 at her residence (personal invitation and expense)</t>
  </si>
  <si>
    <t>Farewell/Retirement gift</t>
  </si>
  <si>
    <t>Shangri-La Hotel Lobby Court, Singapore</t>
  </si>
  <si>
    <t>Zibibbo Restaurant, Wellington</t>
  </si>
  <si>
    <t>Afternoon Tea for 8 people</t>
  </si>
  <si>
    <t>Shangri-La Dialogue, Singapore</t>
  </si>
  <si>
    <t>Taxi:  Auckland Airport/Auckland City</t>
  </si>
  <si>
    <t>Taxi:  Auckland City/Airport Hotel</t>
  </si>
  <si>
    <t>Taxi:  Home/Wellington Airport</t>
  </si>
  <si>
    <t>Taxi:  Wellington Airport/Home</t>
  </si>
  <si>
    <t>Accommodation:  Intercontinental Sydney</t>
  </si>
  <si>
    <t>Visit to Sydney to attend the Australia New Zealand National Security Dialogue - 1 night</t>
  </si>
  <si>
    <t>Accommodation:  Best Western Plus the Ivy Wall, Palawan - 2 nights</t>
  </si>
  <si>
    <t>Airfares:  Wellington/Beijing return</t>
  </si>
  <si>
    <t>Airfares:  Wellington/Sydney return</t>
  </si>
  <si>
    <t>Airfares:  Wellington/Manila return</t>
  </si>
  <si>
    <t>Airfare:  Wellington/Auckland return</t>
  </si>
  <si>
    <t>Taxi:  Meeting venue/Auckland Airport</t>
  </si>
  <si>
    <t xml:space="preserve">Taxi:  Auckland Airport/Auckland City </t>
  </si>
  <si>
    <t>30/09 - 01/10/2015</t>
  </si>
  <si>
    <t>Taxi :  Home/Premier House return</t>
  </si>
  <si>
    <t>Airfare:  Napier/Wellington (one way travel only)</t>
  </si>
  <si>
    <t>Accommodation:  Quest Auckland - 3 nights</t>
  </si>
  <si>
    <t>Taxi:  Private accommodation to meeting venue</t>
  </si>
  <si>
    <t>Airfare:  Wellington/Auckland/ -Hamilton/Wellington</t>
  </si>
  <si>
    <t>Airfares:  Wellington/Singapore return</t>
  </si>
  <si>
    <t>Accommodation:  Edsa Shangri-La, Manila - 2 nights</t>
  </si>
  <si>
    <t>Attend Singapore 51st National Day Reception</t>
  </si>
  <si>
    <t>Taxi:  Home/Australian High Commission</t>
  </si>
  <si>
    <t>Taxi:  Home/Meeting venue</t>
  </si>
  <si>
    <t>Attend function hosted by Chinese Embassy to celebrate 89th Anniversary of People's Liberation Army</t>
  </si>
  <si>
    <t>Speaking engagement at New Zealand Defence Force Leadership Programme</t>
  </si>
  <si>
    <t>Taxi:  Home/Government House</t>
  </si>
  <si>
    <t>Taxi:  Home/Rongotai Airport</t>
  </si>
  <si>
    <t>Working meeting with NZ delegation</t>
  </si>
  <si>
    <t>All of staff gathering post November 2016 Kaikoura Earthquake</t>
  </si>
  <si>
    <t>Thistle Inn, Wellington</t>
  </si>
  <si>
    <t>Ambassador of Chile</t>
  </si>
  <si>
    <t>Japanese Vice Minister</t>
  </si>
  <si>
    <t>Fijian Chief of Defence Force</t>
  </si>
  <si>
    <t>Philippines Secretary of National Defence</t>
  </si>
  <si>
    <t>Philippines Secretary of National Defense</t>
  </si>
  <si>
    <t>High Commissioner of the Republic of Singapore</t>
  </si>
  <si>
    <t>Ambassador of Mexico</t>
  </si>
  <si>
    <t>Governor-General</t>
  </si>
  <si>
    <t>High Commissioner of Australia</t>
  </si>
  <si>
    <t>Philippines Undersecretary of National Defence</t>
  </si>
  <si>
    <t>Chief of Staff, Armed Forces of the Philippines</t>
  </si>
  <si>
    <t>Undersecretary for Finance and Materiel, DND</t>
  </si>
  <si>
    <t>Taxi:  Home/Chinese Embassy return</t>
  </si>
  <si>
    <t>22- 23/03/2016</t>
  </si>
  <si>
    <t>23-24/11/2016</t>
  </si>
  <si>
    <t>15-18/11/2016</t>
  </si>
  <si>
    <t>26/06-02/07/2016</t>
  </si>
  <si>
    <t>20/10-21/10/2016</t>
  </si>
  <si>
    <t>03/03-09/03/2017</t>
  </si>
  <si>
    <t>31/05/17-05/06/17</t>
  </si>
  <si>
    <t>Attend Singapore/New Zealand Dialogue</t>
  </si>
  <si>
    <t>Attend National Council of NZ Conference 2016 - Gender Equity</t>
  </si>
  <si>
    <t>Attend farewell dinner for State Services Commissioner hosted by the Prime Minister</t>
  </si>
  <si>
    <t>Attend dinner with Hyundai Heavy Industries</t>
  </si>
  <si>
    <t>Attend dinner in honour of European Union Ambassador</t>
  </si>
  <si>
    <t>Attend dinner in honour of Canadian Chief of Defence</t>
  </si>
  <si>
    <t>Attend farewell dinner for Chief Executive of Ministry for Women</t>
  </si>
  <si>
    <t>Attend State Dinner for King of Jordan</t>
  </si>
  <si>
    <t>Attend Trans-Tasman Dinner hosted by Australian High Commission</t>
  </si>
  <si>
    <t>Attend farewell dinner for Director Policy, Ministry of Defence</t>
  </si>
  <si>
    <t>Attend Leader as Coach development programme launch for Ministry of Defence Managers</t>
  </si>
  <si>
    <t>Attend State Services Commission Leadership Summit</t>
  </si>
  <si>
    <t>Attend farewell dinner for Chief Executive of Ministry for Pacific Peoples</t>
  </si>
  <si>
    <t>Philippines</t>
  </si>
  <si>
    <t>Attending Shangri-La Dialogue, Singapore</t>
  </si>
  <si>
    <t>Gifts Given</t>
  </si>
  <si>
    <t>Gift exchange on signing of Maritime Sustainment Capability contract with Hyundai Heavy Industries</t>
  </si>
  <si>
    <t>Commander Western Command, Philippines</t>
  </si>
  <si>
    <t>Philippine Undersecretary for Finance and Materiel</t>
  </si>
  <si>
    <t>Philippine Secretary of National Defence</t>
  </si>
  <si>
    <t>Gift exchange on receipt of invitation to ADMM+ received on behalf of Minister of Defence</t>
  </si>
  <si>
    <t>Australian Secretary of Defence</t>
  </si>
  <si>
    <t>Escort Officer, Singapore Defence Force</t>
  </si>
  <si>
    <t>Driver, Singapore Defence Force</t>
  </si>
  <si>
    <t>Gifts Received</t>
  </si>
  <si>
    <t>Hospitality received</t>
  </si>
  <si>
    <t>Chief of Defence Force
New Zealand Defence Force</t>
  </si>
  <si>
    <t xml:space="preserve">Contract signing with Hyundai Heavy Industries for the Maritime Sustainment Capability project </t>
  </si>
  <si>
    <t>Farewell dinner for EU Ambassador</t>
  </si>
  <si>
    <t>EU Charge d'Affaires
Delegation of the European Union to New Zealand</t>
  </si>
  <si>
    <t>Department of Internal Affairs official invite</t>
  </si>
  <si>
    <t>Chief of Navy
New Zealand Defence Force</t>
  </si>
  <si>
    <t>Lunch held at Japanese Embassy, Wellington</t>
  </si>
  <si>
    <t>Dinner at Hippopotamus Restaurant, Wellington</t>
  </si>
  <si>
    <t>Lunch held at the Banquet Hall, Beehive, Wellington</t>
  </si>
  <si>
    <t>Reception hosted by Singapore High Commission held at Intercontinental Hotel, Wellington</t>
  </si>
  <si>
    <t>Dinner at Whitebait Restaurant, Wellington</t>
  </si>
  <si>
    <t>Dinner at Premier House, Wellington</t>
  </si>
  <si>
    <t>Lunch at Whitebait Restaurant, Wellington</t>
  </si>
  <si>
    <t>Dinner at Shed 5 Restaurant, Wellington</t>
  </si>
  <si>
    <t>Reception hosted by Chinese Embassy, Wellington</t>
  </si>
  <si>
    <t>Reception held at NZ Portrait Gallery, Shed 11, Wellington</t>
  </si>
  <si>
    <t>Dinner at Government House, Wellington</t>
  </si>
  <si>
    <t>Swearing-in dinner for new Governor-General (Dame Patsy Reddy)</t>
  </si>
  <si>
    <t>Dinner at Altitude Restaurant, Shangri-La Hotel, Sydney</t>
  </si>
  <si>
    <t>Australia New Zealand Chief Executives' Meeting official dinner.</t>
  </si>
  <si>
    <t>Lunch on-board Chilean Tall Ship "Esmeralda"</t>
  </si>
  <si>
    <t>Awards Function and Dinner held at ANZ Viaduct Events Centre, Auckland</t>
  </si>
  <si>
    <t>Reception on-board USS Sampson</t>
  </si>
  <si>
    <t>US Ambassador to New Zealand</t>
  </si>
  <si>
    <t>Ministry of Foreign Affairs and Trade</t>
  </si>
  <si>
    <t>Chief of Army
New Zealand Defence Force</t>
  </si>
  <si>
    <t>Reception at the Wellington Club, Wellington</t>
  </si>
  <si>
    <t>Lunch at Hippopotamus Restaurant, Wellington</t>
  </si>
  <si>
    <t>Dinner held at Whitebait Restaurant, Wellington</t>
  </si>
  <si>
    <t>Reception at Grand Hall, Parliament, Wellington</t>
  </si>
  <si>
    <t>Farewell standing reception for outgoing Auditor-General</t>
  </si>
  <si>
    <t>Chief of Air Force
New Zealand Defence Force</t>
  </si>
  <si>
    <t>Official dinner for Chief of Defence Force Netherlands</t>
  </si>
  <si>
    <t>Reception at Banquet Hall, Parliament, Wellington</t>
  </si>
  <si>
    <t>Lunch at Rydges Hotel, Wellington</t>
  </si>
  <si>
    <t>Government to Government Event:  Shangri-La Dialogue</t>
  </si>
  <si>
    <t>Reception at Homes Shores Café, Wellington</t>
  </si>
  <si>
    <t>Signing of contract with Hyundai Heavy Industries for Maritime Sustainment Capability project</t>
  </si>
  <si>
    <t>Signing of contract with Hyundai Heavy Industries for Maritime Sustainment Capability project.
Pen was misplaced during time of November 2016 Earthquake</t>
  </si>
  <si>
    <t>Gift exchange on receipt of invitation to ADMM+ - received on behalf of Minister of Defence</t>
  </si>
  <si>
    <t>Hosting Australian High Commissioner; Deputy Australian High Commissioner; NZ Deputy Secretary of Defence; NZ Secretary of Defence</t>
  </si>
  <si>
    <t>Hosting Australian Secretary of Defence and delegation (3 members); Chief of Defence Force; Deputy Secretary of Defence and Secretary of Defence - lunch for Australia/NZ Roundtable</t>
  </si>
  <si>
    <t>Description ** (e.g. event tickets,  etc.)</t>
  </si>
  <si>
    <t>Australian High Commissioner (with Australian Deputy High Commissioner and Australian Defence Attaché)</t>
  </si>
  <si>
    <t>Chinese Defence Attaché, Chinese Embassy</t>
  </si>
  <si>
    <t>Reception held at Michael Fowler Centre, Wellington</t>
  </si>
  <si>
    <t>Department of Internal Affairs official invite on behalf of Prime Minister Key</t>
  </si>
  <si>
    <t>Official Dinner for Fijian Chief of Defence Force</t>
  </si>
  <si>
    <t>Singapore/NZ Strategic Dialogue official dinner</t>
  </si>
  <si>
    <t>Official dinner for Singapore Chief of Defence Force</t>
  </si>
  <si>
    <t>Approx. $35</t>
  </si>
  <si>
    <t>Approx. $40</t>
  </si>
  <si>
    <t>Approx. $50</t>
  </si>
  <si>
    <t>Chief Executive, Beca</t>
  </si>
  <si>
    <t>Republic of Korea Defence Attaché</t>
  </si>
  <si>
    <t>Domestic Travel (within NZ, including travel to and from local airport)</t>
  </si>
  <si>
    <t>Purpose (e.g. visiting district office for two days...) ****</t>
  </si>
  <si>
    <t>Nature (e.g. hotel, airfare, meals &amp; for how many people, other costs)</t>
  </si>
  <si>
    <t>Purpose (e.g. meeting with Minister) ****</t>
  </si>
  <si>
    <t>Nature (e.g. taxi, parking, bus)</t>
  </si>
  <si>
    <t>Attend meeting with Chief Executive of Antarctica NZ</t>
  </si>
  <si>
    <t xml:space="preserve">Purpose (e.g., hosting delegation from China) </t>
  </si>
  <si>
    <t>Nature (what and for how many e.g. dinner for 5)</t>
  </si>
  <si>
    <t>Reason (e.g. building relationships, team building)</t>
  </si>
  <si>
    <t>Catering for approx. 50
Ministry of Defence staff members</t>
  </si>
  <si>
    <t>Catering for approx. 75
Ministry of Defence staff members</t>
  </si>
  <si>
    <t>Gift exchange Philippines/NZ Defence  Talks 2017 held in the Philippines</t>
  </si>
  <si>
    <t>Overnight sea-riding experience on-board HMNZS Endeavour</t>
  </si>
  <si>
    <t>1/07-30/06/2017</t>
  </si>
  <si>
    <t>1/07/2016 - 30/06/2017</t>
  </si>
  <si>
    <t>Annual Tablet Charges</t>
  </si>
  <si>
    <t>Purchase IPAD</t>
  </si>
  <si>
    <t>Visit to Philippines to attend Bilateral Defence Talks (Head of Delegation)
- 4 nights</t>
  </si>
  <si>
    <t>Visit to Singapore to attend Shangri-La Dialogue with the Minister of Defence
- 3 nights</t>
  </si>
  <si>
    <t>Accommodation and Meals: Shangri-La Hotel - 3 nights/5 days</t>
  </si>
  <si>
    <t>Accommodation and meals:  Brackenridge, Wairarapa  - 1 night</t>
  </si>
  <si>
    <t>Overnight stay on-board HMNZS Endeavour hosted by Chief of Navy</t>
  </si>
  <si>
    <t>Accommodation:  Novotel Auckland Airport - 1 night</t>
  </si>
  <si>
    <t>29-30/08/2016</t>
  </si>
  <si>
    <t>Visit to Auckland to attend Defence Industry Association Conference (to deliver key note address) and Royal New Zealand Navy 75th Anniversary Event - 3 nights</t>
  </si>
  <si>
    <t>Visit to Auckland to attend Diversity Works NZ Board Strategy Meeting (Board Member) - day trip</t>
  </si>
  <si>
    <t>Taxi:  Home/Whitebait Restaurant</t>
  </si>
  <si>
    <t>Taxi:  Home/Wellington Club</t>
  </si>
  <si>
    <t>Attend Royal New Zealand Air Force Air Tattoo (held in Ohakea)</t>
  </si>
  <si>
    <t>Attend dinner with Netherlands Chief of Defence Force</t>
  </si>
  <si>
    <t>Attend dinner with Singapore Chief of Defence Force</t>
  </si>
  <si>
    <t>Attend meeting with Defence and Security Sector Agencies in Auckland</t>
  </si>
  <si>
    <t>Taxi:  Auckland Airport/Meeting venue</t>
  </si>
  <si>
    <t>Taxi:  Home/Shed 5</t>
  </si>
  <si>
    <t>Taxi:  Bolton Hotel/Home</t>
  </si>
  <si>
    <t>Taxi:  Home/Wellington Club return</t>
  </si>
  <si>
    <t>International Engagement</t>
  </si>
  <si>
    <t>Gifted to</t>
  </si>
  <si>
    <t>Description</t>
  </si>
  <si>
    <t>Reason</t>
  </si>
  <si>
    <t>Greenstone Cufflinks</t>
  </si>
  <si>
    <t>Framed Artwork</t>
  </si>
  <si>
    <t>What happened to</t>
  </si>
  <si>
    <t>Wellington</t>
  </si>
  <si>
    <t>Singapore</t>
  </si>
  <si>
    <t>Various New Zealand style gifts</t>
  </si>
  <si>
    <t>Glass/Paua Mere</t>
  </si>
  <si>
    <t>New Zealand Handmade Pottery</t>
  </si>
  <si>
    <t>Glass Paua Dish</t>
  </si>
  <si>
    <t>Small ceramic dish and Paua Koru Brooch</t>
  </si>
  <si>
    <t>Cufflinks</t>
  </si>
  <si>
    <t>Thank you gifts (as is customary when on international visit).  Philippines/NZ Bilateral Defence Talks 2017 held in Philippines</t>
  </si>
  <si>
    <t>Thank you gift (as is customary when on international visit).
Shangri-La Dialogue, Singapore.</t>
  </si>
  <si>
    <t>Hosted by Hyundai Heavy Industries</t>
  </si>
  <si>
    <t>Value unknown
(approx. $100)</t>
  </si>
  <si>
    <t>Value unknown</t>
  </si>
  <si>
    <t>Value unknown
(approx. $80)</t>
  </si>
  <si>
    <t>Value unknown
(approx. $30)</t>
  </si>
  <si>
    <t>Farewell dinner for State Services Commissioner hosted by Prime Minister</t>
  </si>
  <si>
    <t>Includes overnight stay and meals on-board HMNZS Endeavour</t>
  </si>
  <si>
    <t>Royal New Zealand Navy's 75th Anniversary celebrations in Auckland</t>
  </si>
  <si>
    <t>Visiting United States ship on the occasion of the Royal New Zealand Navy's 75th Anniversary celebrations in Auckland</t>
  </si>
  <si>
    <t>Dinner in honour of Head of Mission to the United Nations Truce Supervision Organisation</t>
  </si>
  <si>
    <t>Catered working style lunch held at Boomrock Lodge, Wellington</t>
  </si>
  <si>
    <t>State Sector Leadership Team meeting hosted by State Services Commission</t>
  </si>
  <si>
    <t>Lunch at Loop Technologies premises</t>
  </si>
  <si>
    <t>Loop Technologies</t>
  </si>
  <si>
    <t>Visit to Auckland and Hamilton to attend industry visits with Loop Technologies and Cubic Defence NZ - day trip</t>
  </si>
  <si>
    <t>Scarf (Salvatore Ferragamo Florence Italy)
(Held at the Ministry's office)</t>
  </si>
  <si>
    <t>Mont Blanc Biro Pen
(Believed to be part of boxed items following November 2016 Earthquake)</t>
  </si>
  <si>
    <t>2017 Calendar
(Hung in the office)</t>
  </si>
  <si>
    <t>Photo in Frame
(Gifted to Ministry staff member)</t>
  </si>
  <si>
    <t>Carved Wooden Oar
(Hung on office wall)</t>
  </si>
  <si>
    <t>Embroidered Table Cloth and Serviette set
(Gifted to Ministry staff member)</t>
  </si>
  <si>
    <t>Photo Frame
(Gifted to Ministry staff member)</t>
  </si>
  <si>
    <t>Gift Pack - 'Pure Fiji'
(Taken by recipient)</t>
  </si>
  <si>
    <t>Christmas Cake
(Taken by recipient)</t>
  </si>
  <si>
    <t>Plaque (mother of pearl scallop shell shaped)
(Held at the Ministry's office)</t>
  </si>
  <si>
    <t>Traditional style small woven flax bag (clutch style)
(Taken by recipient)</t>
  </si>
  <si>
    <r>
      <rPr>
        <b/>
        <sz val="10"/>
        <color theme="1"/>
        <rFont val="Arial"/>
        <family val="2"/>
      </rPr>
      <t xml:space="preserve">Chief Executive Away Days - hosted by State Services Commission - 1 night
</t>
    </r>
    <r>
      <rPr>
        <sz val="10"/>
        <color theme="1"/>
        <rFont val="Arial"/>
        <family val="2"/>
      </rPr>
      <t>(note not included in the 2015/16 year as invoice received after year end close off date)</t>
    </r>
  </si>
  <si>
    <r>
      <t xml:space="preserve">Chief Executive Away Days - hosted by State Services Commission - 1 night
</t>
    </r>
    <r>
      <rPr>
        <sz val="10"/>
        <color theme="1"/>
        <rFont val="Arial"/>
        <family val="2"/>
      </rPr>
      <t>(note not included in the 2015/16 year as invoice received after year end close off date)</t>
    </r>
  </si>
  <si>
    <t>16th Asia Security Summit - International Engagement and Bi-Laterals</t>
  </si>
  <si>
    <t>Attend Diversity Works NZ Board Meeting (Board Member)</t>
  </si>
  <si>
    <t>Book - Artefacts of Encounter
(Kept by recipient)</t>
  </si>
  <si>
    <t>Model of Maritime Sustainment Capability ship in glass case
(Currently on loan to the Chief of Navy)</t>
  </si>
  <si>
    <t>Standing reception to farewell
Rt Hon John Key</t>
  </si>
  <si>
    <t>State dinner hosted by Governor-General for King of Jordan</t>
  </si>
  <si>
    <t>Ambassador of Japan</t>
  </si>
  <si>
    <t>State farewell luncheon for outgoing Governor-General</t>
  </si>
  <si>
    <t>Reception following 50th Anniversary of the Vietnam War Commemorations wreath laying</t>
  </si>
  <si>
    <t>Dinner at Whitebait Restaurant, Wellington (and guest)</t>
  </si>
  <si>
    <t>Official dinner with Canadian Chief of Defence Force</t>
  </si>
  <si>
    <t>Secretary of Defence's drivers and personal security officers</t>
  </si>
  <si>
    <t>Dinner at the Australian High Commission (and guest)</t>
  </si>
  <si>
    <t>Royal New Zealand Air Force 80th Anniversary Air Tattoo - full day event including transport by Air Force aircraft</t>
  </si>
  <si>
    <t>Royal New Zealand Air Force
Air Tattoo held at Ohakea Air Base (and guest)</t>
  </si>
  <si>
    <t>Dinner at the Wellington Club, Wellington (and guest)</t>
  </si>
  <si>
    <t>Dinner at Government House, Wellington (and guest)</t>
  </si>
  <si>
    <t>Taxi:  Ministry of Defence/Wellington Airport</t>
  </si>
  <si>
    <t>Taxi:  Wellington Airport/Home/Ministry of Defence</t>
  </si>
  <si>
    <t>Taxi: Wellington Airport/Home/Ministry of Defence</t>
  </si>
  <si>
    <t>Taxi:  Ministry of Defence/Intercontinental Hotel</t>
  </si>
  <si>
    <t>Taxi:  Ministry of Defence/Pukeahu National War Memorial Park</t>
  </si>
  <si>
    <t>Taxi:  Ministry of Defence/Royal Port Nicholson Yacht Club</t>
  </si>
  <si>
    <t>Taxi:  Te Papa/Ministry of Defence return
(attending conference at Te Papa)</t>
  </si>
  <si>
    <t>Taxi:  Ministry of Defence/Te Papa</t>
  </si>
  <si>
    <t>Taxi:  Jervois Quay/Ministry of Defence</t>
  </si>
  <si>
    <t>Taxi:  MFAT/Ministry of Defence</t>
  </si>
  <si>
    <t>Taxi:  Wellington Conference Centre/Ministry of Defence</t>
  </si>
  <si>
    <t>Taxi:  Ministry of Defence/TSB Arena</t>
  </si>
  <si>
    <t>Coffee/Tea:  6 Ministry of Defence staff members attending Defence Industry Association Conference</t>
  </si>
  <si>
    <t>New World Supermarket
Catering for meeting held in office</t>
  </si>
  <si>
    <t>Word of Mouth
Catering for meeting held in office</t>
  </si>
  <si>
    <t>Hosted Japanese Vice Minister and delegation (5 members) and Ministry of Defence (3 members) - official office call</t>
  </si>
  <si>
    <t>Hosted Japanese Vice Minister and delegation (7 members); and Ministry of Defence (4 members) during Japan/NZ bilateral talks</t>
  </si>
  <si>
    <t>Ministry of Defence engraved wooden plaque</t>
  </si>
  <si>
    <t>Hosting Philippine Undersecretary for Finance and Materiel and delegation
(5 members) and 3 Ministry of Defence members on official office call</t>
  </si>
  <si>
    <t>Hosting Singapore Permanent Secretary and delegation (7 members), 2 NZDF members and 4 Ministry of Defence members during Singapore/NZ Strategic Dialogue</t>
  </si>
  <si>
    <t>Hosting Australian Secretary of Defence and delegation (4 members), NZDF (4 members), MFAT (1 member) and Ministry of Defence (5 members) for Australia/NZ Roundtable</t>
  </si>
  <si>
    <t>2 x Bottles of Wine
(Shared at Ministry of Defence 2016 Christmas Lunch)</t>
  </si>
  <si>
    <t>Christmas Gift</t>
  </si>
  <si>
    <t>Attend Vietnam 50th Anniversary Wreath laying and Reception</t>
  </si>
  <si>
    <t>Purpose of trip (e.g. attending XYZ conference for 3 days)****</t>
  </si>
  <si>
    <t>Nature (e.g. hotel, airfares, taxis, meals &amp; for how many people, other costs)</t>
  </si>
  <si>
    <t>Department of the Prime Minister and Cabinet on behalf of Prime Minister Key</t>
  </si>
  <si>
    <t>Memento from Philippines/NZ Bilateral Defence Talks 2017 held in the Philippines</t>
  </si>
  <si>
    <t>Annual Cell phone Charges</t>
  </si>
  <si>
    <t>Attend Fulbright Ian Axford Fellows meeting (Board Member)</t>
  </si>
  <si>
    <t>No. of items = 44</t>
  </si>
  <si>
    <t>Visit to Auckland to attend Reception on-board USS Sampson hosted by Commanding Officer, United States</t>
  </si>
  <si>
    <t>Visit to Auckland to attend Diversity Works NZ Board Meeting (Board Member) and meeting with Dr Jackie Blue, Equal Employment Opportunities Commissioner
- 1 night</t>
  </si>
  <si>
    <t>Philippine Jeep (toy/model vehicle)
(Taken by recipient)</t>
  </si>
  <si>
    <t>Attend dinner for Head of Mission to the United Nations Truce Supervision Organisation</t>
  </si>
  <si>
    <t>All of Ministry of Defence staff meeting</t>
  </si>
  <si>
    <t>All of staff gathering following two day Induction Programme to welcome new staff members</t>
  </si>
  <si>
    <t>All of staff information sharing session</t>
  </si>
  <si>
    <t>MariLuca Restaurant, Wellington</t>
  </si>
  <si>
    <t>Australia New Zealand National Security Dialogue official dinner</t>
  </si>
  <si>
    <t>1 x Bottle of Wine
(Shared with Ministry of Defence Leadership Team)</t>
  </si>
  <si>
    <t>Visit to Beijing, China to attend Bilateral Talks (as Head of Delegation)
- 4 nights</t>
  </si>
  <si>
    <t>Refreshments:  Meeting with New Zealand delegation of 5 staff members</t>
  </si>
  <si>
    <t>Australian High Commissioner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</si>
</sst>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3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16" applyNumberFormat="0" applyAlignment="0" applyProtection="0"/>
    <xf numFmtId="0" fontId="31" fillId="13" borderId="17" applyNumberFormat="0" applyAlignment="0" applyProtection="0"/>
    <xf numFmtId="0" fontId="32" fillId="13" borderId="16" applyNumberFormat="0" applyAlignment="0" applyProtection="0"/>
    <xf numFmtId="0" fontId="33" fillId="0" borderId="18" applyNumberFormat="0" applyFill="0" applyAlignment="0" applyProtection="0"/>
    <xf numFmtId="0" fontId="34" fillId="14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1" fillId="0" borderId="0"/>
    <xf numFmtId="0" fontId="1" fillId="15" borderId="20" applyNumberFormat="0" applyFont="0" applyAlignment="0" applyProtection="0"/>
  </cellStyleXfs>
  <cellXfs count="197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3" fillId="0" borderId="8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5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0" fillId="0" borderId="0" xfId="0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5" borderId="7" xfId="0" applyFont="1" applyFill="1" applyBorder="1" applyAlignment="1">
      <alignment vertical="center" readingOrder="1"/>
    </xf>
    <xf numFmtId="0" fontId="8" fillId="0" borderId="0" xfId="0" applyFont="1" applyBorder="1" applyAlignment="1">
      <alignment wrapText="1"/>
    </xf>
    <xf numFmtId="0" fontId="6" fillId="7" borderId="12" xfId="0" applyFont="1" applyFill="1" applyBorder="1" applyAlignment="1">
      <alignment vertical="center" wrapText="1" readingOrder="1"/>
    </xf>
    <xf numFmtId="0" fontId="9" fillId="0" borderId="0" xfId="0" applyFont="1" applyBorder="1" applyAlignment="1">
      <alignment vertical="center" wrapText="1" readingOrder="1"/>
    </xf>
    <xf numFmtId="0" fontId="10" fillId="0" borderId="0" xfId="0" applyFont="1" applyBorder="1" applyAlignment="1">
      <alignment vertical="center" wrapText="1" readingOrder="1"/>
    </xf>
    <xf numFmtId="0" fontId="14" fillId="0" borderId="0" xfId="0" applyFont="1" applyBorder="1"/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3" xfId="0" applyBorder="1" applyAlignment="1">
      <alignment wrapText="1"/>
    </xf>
    <xf numFmtId="0" fontId="3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7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14" fontId="12" fillId="0" borderId="9" xfId="0" applyNumberFormat="1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14" fontId="0" fillId="0" borderId="9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14" fontId="0" fillId="0" borderId="0" xfId="42" applyNumberFormat="1" applyFont="1" applyFill="1" applyAlignment="1">
      <alignment horizontal="left"/>
    </xf>
    <xf numFmtId="0" fontId="8" fillId="5" borderId="2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/>
    <xf numFmtId="0" fontId="0" fillId="0" borderId="6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4" fontId="12" fillId="0" borderId="9" xfId="0" applyNumberFormat="1" applyFont="1" applyFill="1" applyBorder="1" applyAlignment="1">
      <alignment horizontal="left" wrapText="1"/>
    </xf>
    <xf numFmtId="14" fontId="0" fillId="0" borderId="0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2" fillId="0" borderId="9" xfId="0" applyFont="1" applyFill="1" applyBorder="1" applyAlignment="1">
      <alignment horizontal="left" wrapText="1"/>
    </xf>
    <xf numFmtId="14" fontId="0" fillId="0" borderId="9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4" fontId="0" fillId="0" borderId="0" xfId="0" applyNumberFormat="1" applyFill="1" applyAlignment="1">
      <alignment horizontal="left" wrapText="1"/>
    </xf>
    <xf numFmtId="0" fontId="20" fillId="0" borderId="0" xfId="0" applyFont="1" applyFill="1" applyAlignment="1">
      <alignment wrapText="1"/>
    </xf>
    <xf numFmtId="14" fontId="21" fillId="0" borderId="0" xfId="0" applyNumberFormat="1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Font="1" applyFill="1" applyBorder="1" applyAlignment="1">
      <alignment wrapText="1"/>
    </xf>
    <xf numFmtId="14" fontId="0" fillId="0" borderId="9" xfId="0" applyNumberFormat="1" applyFill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5" fillId="0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0" fontId="6" fillId="4" borderId="12" xfId="0" applyFont="1" applyFill="1" applyBorder="1" applyAlignment="1">
      <alignment vertical="center" wrapText="1" readingOrder="1"/>
    </xf>
    <xf numFmtId="0" fontId="0" fillId="5" borderId="8" xfId="0" applyFont="1" applyFill="1" applyBorder="1" applyAlignment="1">
      <alignment wrapText="1"/>
    </xf>
    <xf numFmtId="0" fontId="0" fillId="0" borderId="0" xfId="0" applyFont="1" applyBorder="1" applyAlignment="1">
      <alignment horizontal="justify" vertical="center" wrapText="1"/>
    </xf>
    <xf numFmtId="0" fontId="0" fillId="5" borderId="2" xfId="0" applyFont="1" applyFill="1" applyBorder="1" applyAlignment="1">
      <alignment wrapText="1"/>
    </xf>
    <xf numFmtId="0" fontId="0" fillId="5" borderId="8" xfId="0" applyFill="1" applyBorder="1" applyAlignment="1"/>
    <xf numFmtId="0" fontId="4" fillId="6" borderId="5" xfId="0" applyFont="1" applyFill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7" fillId="2" borderId="7" xfId="0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0" borderId="0" xfId="0" quotePrefix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0" fillId="0" borderId="0" xfId="0" quotePrefix="1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Border="1" applyAlignment="1">
      <alignment horizontal="left"/>
    </xf>
    <xf numFmtId="49" fontId="0" fillId="0" borderId="0" xfId="42" applyNumberFormat="1" applyFont="1" applyFill="1" applyAlignment="1">
      <alignment horizontal="right" wrapText="1" indent="4"/>
    </xf>
    <xf numFmtId="164" fontId="22" fillId="8" borderId="2" xfId="0" applyNumberFormat="1" applyFont="1" applyFill="1" applyBorder="1" applyAlignment="1">
      <alignment horizontal="right" vertical="center" indent="3"/>
    </xf>
    <xf numFmtId="0" fontId="22" fillId="0" borderId="2" xfId="0" applyFont="1" applyBorder="1" applyAlignment="1">
      <alignment horizontal="right" vertical="center" wrapText="1" indent="4"/>
    </xf>
    <xf numFmtId="0" fontId="22" fillId="0" borderId="0" xfId="0" applyFont="1" applyBorder="1" applyAlignment="1">
      <alignment horizontal="right" vertical="center" wrapText="1" indent="4"/>
    </xf>
    <xf numFmtId="164" fontId="21" fillId="0" borderId="0" xfId="0" applyNumberFormat="1" applyFont="1" applyFill="1" applyBorder="1" applyAlignment="1">
      <alignment horizontal="right" wrapText="1" indent="4"/>
    </xf>
    <xf numFmtId="8" fontId="12" fillId="0" borderId="0" xfId="0" applyNumberFormat="1" applyFont="1" applyFill="1" applyBorder="1" applyAlignment="1">
      <alignment horizontal="right" vertical="center" wrapText="1" indent="4"/>
    </xf>
    <xf numFmtId="8" fontId="21" fillId="0" borderId="0" xfId="0" applyNumberFormat="1" applyFont="1" applyFill="1" applyBorder="1" applyAlignment="1">
      <alignment horizontal="right" wrapText="1" indent="4"/>
    </xf>
    <xf numFmtId="164" fontId="22" fillId="8" borderId="2" xfId="0" applyNumberFormat="1" applyFont="1" applyFill="1" applyBorder="1" applyAlignment="1">
      <alignment horizontal="right" vertical="center" indent="4"/>
    </xf>
    <xf numFmtId="164" fontId="21" fillId="0" borderId="0" xfId="0" applyNumberFormat="1" applyFont="1" applyFill="1" applyAlignment="1">
      <alignment horizontal="right" wrapText="1" indent="4"/>
    </xf>
    <xf numFmtId="8" fontId="21" fillId="0" borderId="0" xfId="0" applyNumberFormat="1" applyFont="1" applyFill="1" applyAlignment="1">
      <alignment horizontal="right" wrapText="1" indent="4"/>
    </xf>
    <xf numFmtId="0" fontId="21" fillId="0" borderId="0" xfId="0" applyFont="1" applyFill="1" applyAlignment="1">
      <alignment horizontal="right" wrapText="1" indent="4"/>
    </xf>
    <xf numFmtId="164" fontId="22" fillId="8" borderId="8" xfId="0" applyNumberFormat="1" applyFont="1" applyFill="1" applyBorder="1" applyAlignment="1">
      <alignment horizontal="right" vertical="center" wrapText="1" indent="4"/>
    </xf>
    <xf numFmtId="164" fontId="22" fillId="5" borderId="2" xfId="0" applyNumberFormat="1" applyFont="1" applyFill="1" applyBorder="1" applyAlignment="1">
      <alignment horizontal="right" vertical="center" indent="4"/>
    </xf>
    <xf numFmtId="0" fontId="22" fillId="0" borderId="3" xfId="0" applyFont="1" applyBorder="1" applyAlignment="1">
      <alignment horizontal="right" wrapText="1" indent="4"/>
    </xf>
    <xf numFmtId="0" fontId="22" fillId="0" borderId="0" xfId="0" applyFont="1" applyBorder="1" applyAlignment="1">
      <alignment horizontal="right" wrapText="1" indent="4"/>
    </xf>
    <xf numFmtId="0" fontId="21" fillId="0" borderId="0" xfId="0" applyFont="1" applyBorder="1" applyAlignment="1">
      <alignment horizontal="right" indent="4"/>
    </xf>
    <xf numFmtId="0" fontId="21" fillId="0" borderId="0" xfId="0" applyFont="1" applyBorder="1" applyAlignment="1">
      <alignment horizontal="right" wrapText="1" indent="4"/>
    </xf>
    <xf numFmtId="0" fontId="21" fillId="0" borderId="0" xfId="0" applyFont="1" applyAlignment="1">
      <alignment horizontal="right" wrapText="1" indent="4"/>
    </xf>
    <xf numFmtId="8" fontId="0" fillId="0" borderId="0" xfId="42" applyNumberFormat="1" applyFont="1" applyFill="1" applyAlignment="1">
      <alignment horizontal="right" wrapText="1" indent="4"/>
    </xf>
    <xf numFmtId="164" fontId="0" fillId="0" borderId="0" xfId="42" applyNumberFormat="1" applyFont="1" applyFill="1" applyAlignment="1">
      <alignment horizontal="right" wrapText="1" indent="4"/>
    </xf>
    <xf numFmtId="8" fontId="0" fillId="0" borderId="0" xfId="42" applyNumberFormat="1" applyFont="1" applyFill="1" applyAlignment="1">
      <alignment horizontal="right" wrapText="1" indent="3"/>
    </xf>
    <xf numFmtId="164" fontId="0" fillId="0" borderId="0" xfId="42" applyNumberFormat="1" applyFont="1" applyFill="1" applyAlignment="1">
      <alignment horizontal="right" wrapText="1" indent="3"/>
    </xf>
    <xf numFmtId="8" fontId="0" fillId="0" borderId="0" xfId="0" applyNumberFormat="1" applyFont="1" applyFill="1" applyBorder="1" applyAlignment="1">
      <alignment horizontal="right" indent="3"/>
    </xf>
    <xf numFmtId="164" fontId="7" fillId="5" borderId="2" xfId="0" applyNumberFormat="1" applyFont="1" applyFill="1" applyBorder="1" applyAlignment="1">
      <alignment horizontal="right" vertical="center" wrapText="1" indent="3"/>
    </xf>
    <xf numFmtId="0" fontId="0" fillId="0" borderId="0" xfId="0" applyFont="1" applyBorder="1" applyAlignment="1">
      <alignment horizontal="right" wrapText="1" indent="3"/>
    </xf>
    <xf numFmtId="0" fontId="3" fillId="0" borderId="0" xfId="0" applyFont="1" applyBorder="1" applyAlignment="1">
      <alignment horizontal="right" wrapText="1" indent="3"/>
    </xf>
    <xf numFmtId="0" fontId="0" fillId="0" borderId="0" xfId="0" applyBorder="1" applyAlignment="1">
      <alignment horizontal="right" indent="3"/>
    </xf>
    <xf numFmtId="0" fontId="0" fillId="8" borderId="2" xfId="0" applyFont="1" applyFill="1" applyBorder="1" applyAlignment="1">
      <alignment horizontal="left" wrapText="1"/>
    </xf>
    <xf numFmtId="0" fontId="12" fillId="8" borderId="8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right" wrapText="1" indent="4"/>
    </xf>
    <xf numFmtId="0" fontId="3" fillId="0" borderId="2" xfId="0" applyFont="1" applyBorder="1" applyAlignment="1">
      <alignment horizontal="right" wrapText="1" indent="4"/>
    </xf>
    <xf numFmtId="164" fontId="8" fillId="5" borderId="2" xfId="0" applyNumberFormat="1" applyFont="1" applyFill="1" applyBorder="1" applyAlignment="1">
      <alignment horizontal="right" wrapText="1" indent="4"/>
    </xf>
    <xf numFmtId="0" fontId="0" fillId="0" borderId="0" xfId="0" applyAlignment="1">
      <alignment horizontal="right" wrapText="1" indent="4"/>
    </xf>
    <xf numFmtId="0" fontId="8" fillId="0" borderId="0" xfId="0" applyFont="1" applyBorder="1" applyAlignment="1">
      <alignment horizontal="right" wrapText="1" indent="4"/>
    </xf>
    <xf numFmtId="0" fontId="3" fillId="8" borderId="2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right" wrapText="1" indent="4"/>
    </xf>
    <xf numFmtId="8" fontId="21" fillId="0" borderId="0" xfId="0" applyNumberFormat="1" applyFont="1" applyBorder="1" applyAlignment="1">
      <alignment horizontal="right" wrapText="1" indent="4"/>
    </xf>
    <xf numFmtId="164" fontId="21" fillId="0" borderId="0" xfId="0" applyNumberFormat="1" applyFont="1" applyBorder="1" applyAlignment="1">
      <alignment horizontal="right" wrapText="1" indent="4"/>
    </xf>
    <xf numFmtId="8" fontId="21" fillId="0" borderId="0" xfId="0" applyNumberFormat="1" applyFont="1" applyAlignment="1">
      <alignment horizontal="right" wrapText="1" indent="4"/>
    </xf>
    <xf numFmtId="164" fontId="18" fillId="2" borderId="2" xfId="0" applyNumberFormat="1" applyFont="1" applyFill="1" applyBorder="1" applyAlignment="1">
      <alignment horizontal="right" vertical="center" wrapText="1" indent="4"/>
    </xf>
    <xf numFmtId="0" fontId="21" fillId="0" borderId="3" xfId="0" applyFont="1" applyBorder="1" applyAlignment="1">
      <alignment horizontal="right" wrapText="1" indent="4"/>
    </xf>
    <xf numFmtId="0" fontId="0" fillId="0" borderId="0" xfId="0" applyFont="1" applyAlignment="1">
      <alignment horizontal="justify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" fillId="4" borderId="10" xfId="0" applyFont="1" applyFill="1" applyBorder="1" applyAlignment="1">
      <alignment vertical="center" wrapText="1" readingOrder="1"/>
    </xf>
    <xf numFmtId="0" fontId="5" fillId="4" borderId="1" xfId="0" applyFont="1" applyFill="1" applyBorder="1" applyAlignment="1">
      <alignment vertical="center" wrapText="1" readingOrder="1"/>
    </xf>
    <xf numFmtId="0" fontId="9" fillId="0" borderId="12" xfId="0" applyFont="1" applyBorder="1" applyAlignment="1">
      <alignment vertical="center" wrapText="1" readingOrder="1"/>
    </xf>
    <xf numFmtId="0" fontId="10" fillId="0" borderId="12" xfId="0" applyFont="1" applyBorder="1" applyAlignment="1">
      <alignment vertical="center" wrapText="1" readingOrder="1"/>
    </xf>
    <xf numFmtId="0" fontId="15" fillId="0" borderId="7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5" fillId="3" borderId="7" xfId="0" applyNumberFormat="1" applyFont="1" applyFill="1" applyBorder="1" applyAlignment="1">
      <alignment vertical="center" wrapText="1" readingOrder="1"/>
    </xf>
    <xf numFmtId="0" fontId="5" fillId="3" borderId="2" xfId="0" applyNumberFormat="1" applyFont="1" applyFill="1" applyBorder="1" applyAlignment="1">
      <alignment vertical="center" wrapText="1" readingOrder="1"/>
    </xf>
    <xf numFmtId="0" fontId="5" fillId="6" borderId="7" xfId="0" applyFont="1" applyFill="1" applyBorder="1" applyAlignment="1">
      <alignment vertical="center" readingOrder="1"/>
    </xf>
    <xf numFmtId="0" fontId="5" fillId="6" borderId="2" xfId="0" applyFont="1" applyFill="1" applyBorder="1" applyAlignment="1">
      <alignment vertical="center" readingOrder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0" fillId="0" borderId="0" xfId="0" applyFont="1" applyBorder="1" applyAlignment="1">
      <alignment horizontal="justify" vertical="center"/>
    </xf>
    <xf numFmtId="0" fontId="5" fillId="4" borderId="7" xfId="0" applyFont="1" applyFill="1" applyBorder="1" applyAlignment="1">
      <alignment horizontal="left" vertical="center" wrapText="1" readingOrder="1"/>
    </xf>
    <xf numFmtId="0" fontId="5" fillId="4" borderId="2" xfId="0" applyFont="1" applyFill="1" applyBorder="1" applyAlignment="1">
      <alignment horizontal="left" vertical="center" wrapText="1" readingOrder="1"/>
    </xf>
    <xf numFmtId="0" fontId="19" fillId="0" borderId="1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5" fillId="0" borderId="7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0" fontId="15" fillId="0" borderId="6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vertical="center" wrapText="1" readingOrder="1"/>
    </xf>
    <xf numFmtId="0" fontId="6" fillId="4" borderId="2" xfId="0" applyFont="1" applyFill="1" applyBorder="1" applyAlignment="1">
      <alignment vertical="center" wrapText="1" readingOrder="1"/>
    </xf>
    <xf numFmtId="0" fontId="1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 readingOrder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99CCFF"/>
      <color rgb="FF00FF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workbookViewId="0">
      <selection sqref="A1:D1"/>
    </sheetView>
  </sheetViews>
  <sheetFormatPr defaultColWidth="9.28515625" defaultRowHeight="12.75" x14ac:dyDescent="0.2"/>
  <cols>
    <col min="1" max="1" width="23.5703125" style="7" customWidth="1"/>
    <col min="2" max="2" width="23.5703125" style="123" customWidth="1"/>
    <col min="3" max="3" width="36.7109375" style="1" bestFit="1" customWidth="1"/>
    <col min="4" max="4" width="41.42578125" style="1" customWidth="1"/>
    <col min="5" max="5" width="22.42578125" style="1" customWidth="1"/>
    <col min="6" max="16384" width="9.28515625" style="1"/>
  </cols>
  <sheetData>
    <row r="1" spans="1:6" ht="36" customHeight="1" x14ac:dyDescent="0.2">
      <c r="A1" s="149" t="s">
        <v>14</v>
      </c>
      <c r="B1" s="149"/>
      <c r="C1" s="149"/>
      <c r="D1" s="149"/>
    </row>
    <row r="2" spans="1:6" ht="36" customHeight="1" x14ac:dyDescent="0.2">
      <c r="A2" s="29" t="s">
        <v>7</v>
      </c>
      <c r="B2" s="154" t="s">
        <v>29</v>
      </c>
      <c r="C2" s="154"/>
      <c r="D2" s="154"/>
    </row>
    <row r="3" spans="1:6" ht="36" customHeight="1" x14ac:dyDescent="0.2">
      <c r="A3" s="29" t="s">
        <v>8</v>
      </c>
      <c r="B3" s="155" t="s">
        <v>28</v>
      </c>
      <c r="C3" s="155"/>
      <c r="D3" s="155"/>
    </row>
    <row r="4" spans="1:6" ht="36" customHeight="1" x14ac:dyDescent="0.2">
      <c r="A4" s="29" t="s">
        <v>3</v>
      </c>
      <c r="B4" s="155" t="s">
        <v>20</v>
      </c>
      <c r="C4" s="155"/>
      <c r="D4" s="155"/>
    </row>
    <row r="5" spans="1:6" s="3" customFormat="1" ht="36" customHeight="1" x14ac:dyDescent="0.2">
      <c r="A5" s="156" t="s">
        <v>9</v>
      </c>
      <c r="B5" s="157"/>
      <c r="C5" s="157"/>
      <c r="D5" s="157"/>
    </row>
    <row r="6" spans="1:6" s="3" customFormat="1" ht="35.25" customHeight="1" x14ac:dyDescent="0.2">
      <c r="A6" s="158" t="s">
        <v>26</v>
      </c>
      <c r="B6" s="159"/>
      <c r="C6" s="159"/>
      <c r="D6" s="159"/>
    </row>
    <row r="7" spans="1:6" s="4" customFormat="1" ht="19.5" customHeight="1" x14ac:dyDescent="0.2">
      <c r="A7" s="152" t="s">
        <v>19</v>
      </c>
      <c r="B7" s="153"/>
      <c r="C7" s="153"/>
      <c r="D7" s="153"/>
    </row>
    <row r="8" spans="1:6" s="25" customFormat="1" ht="25.5" x14ac:dyDescent="0.2">
      <c r="A8" s="23" t="s">
        <v>15</v>
      </c>
      <c r="B8" s="108" t="s">
        <v>31</v>
      </c>
      <c r="C8" s="24" t="s">
        <v>332</v>
      </c>
      <c r="D8" s="24" t="s">
        <v>333</v>
      </c>
    </row>
    <row r="9" spans="1:6" s="25" customFormat="1" ht="38.25" customHeight="1" x14ac:dyDescent="0.2">
      <c r="A9" s="64" t="s">
        <v>125</v>
      </c>
      <c r="B9" s="109"/>
      <c r="C9" s="164" t="s">
        <v>349</v>
      </c>
      <c r="D9" s="164"/>
    </row>
    <row r="10" spans="1:6" s="65" customFormat="1" x14ac:dyDescent="0.2">
      <c r="B10" s="110">
        <v>5468</v>
      </c>
      <c r="D10" s="64" t="s">
        <v>85</v>
      </c>
    </row>
    <row r="11" spans="1:6" s="16" customFormat="1" ht="25.5" x14ac:dyDescent="0.2">
      <c r="A11" s="66"/>
      <c r="B11" s="111">
        <v>49.85</v>
      </c>
      <c r="C11" s="54"/>
      <c r="D11" s="54" t="s">
        <v>350</v>
      </c>
      <c r="E11" s="54"/>
      <c r="F11" s="54"/>
    </row>
    <row r="12" spans="1:6" s="69" customFormat="1" x14ac:dyDescent="0.2">
      <c r="A12" s="67"/>
      <c r="B12" s="112">
        <v>42</v>
      </c>
      <c r="C12" s="68"/>
      <c r="D12" s="68" t="s">
        <v>81</v>
      </c>
    </row>
    <row r="13" spans="1:6" s="69" customFormat="1" x14ac:dyDescent="0.2">
      <c r="A13" s="76"/>
      <c r="B13" s="112"/>
      <c r="C13" s="77"/>
      <c r="D13" s="77"/>
    </row>
    <row r="14" spans="1:6" s="69" customFormat="1" ht="38.25" customHeight="1" x14ac:dyDescent="0.2">
      <c r="A14" s="70" t="s">
        <v>126</v>
      </c>
      <c r="B14" s="112"/>
      <c r="C14" s="165" t="s">
        <v>83</v>
      </c>
      <c r="D14" s="165"/>
    </row>
    <row r="15" spans="1:6" s="65" customFormat="1" x14ac:dyDescent="0.2">
      <c r="B15" s="112">
        <v>1183.72</v>
      </c>
      <c r="D15" s="54" t="s">
        <v>86</v>
      </c>
    </row>
    <row r="16" spans="1:6" s="65" customFormat="1" x14ac:dyDescent="0.2">
      <c r="A16" s="66"/>
      <c r="B16" s="112">
        <v>488.74</v>
      </c>
      <c r="C16" s="54"/>
      <c r="D16" s="54" t="s">
        <v>82</v>
      </c>
    </row>
    <row r="17" spans="1:4" s="69" customFormat="1" x14ac:dyDescent="0.2">
      <c r="A17" s="71"/>
      <c r="B17" s="112">
        <v>28.6</v>
      </c>
      <c r="C17" s="72"/>
      <c r="D17" s="72" t="s">
        <v>80</v>
      </c>
    </row>
    <row r="18" spans="1:4" s="69" customFormat="1" x14ac:dyDescent="0.2">
      <c r="A18" s="71"/>
      <c r="B18" s="112">
        <v>31.8</v>
      </c>
      <c r="C18" s="72"/>
      <c r="D18" s="72" t="s">
        <v>81</v>
      </c>
    </row>
    <row r="19" spans="1:4" s="69" customFormat="1" x14ac:dyDescent="0.2">
      <c r="A19" s="71"/>
      <c r="B19" s="112"/>
      <c r="C19" s="72"/>
      <c r="D19" s="72"/>
    </row>
    <row r="20" spans="1:4" s="69" customFormat="1" ht="38.25" customHeight="1" x14ac:dyDescent="0.2">
      <c r="A20" s="70" t="s">
        <v>127</v>
      </c>
      <c r="B20" s="112"/>
      <c r="C20" s="165" t="s">
        <v>227</v>
      </c>
      <c r="D20" s="165"/>
    </row>
    <row r="21" spans="1:4" s="65" customFormat="1" x14ac:dyDescent="0.2">
      <c r="B21" s="112">
        <v>5151.7</v>
      </c>
      <c r="D21" s="54" t="s">
        <v>87</v>
      </c>
    </row>
    <row r="22" spans="1:4" s="73" customFormat="1" x14ac:dyDescent="0.2">
      <c r="A22" s="71"/>
      <c r="B22" s="112">
        <v>37.5</v>
      </c>
      <c r="C22" s="68"/>
      <c r="D22" s="68" t="s">
        <v>80</v>
      </c>
    </row>
    <row r="23" spans="1:4" s="65" customFormat="1" ht="25.5" x14ac:dyDescent="0.2">
      <c r="A23" s="70"/>
      <c r="B23" s="112">
        <v>898.16</v>
      </c>
      <c r="C23" s="54"/>
      <c r="D23" s="54" t="s">
        <v>98</v>
      </c>
    </row>
    <row r="24" spans="1:4" s="65" customFormat="1" ht="25.5" x14ac:dyDescent="0.2">
      <c r="A24" s="70"/>
      <c r="B24" s="112">
        <v>339.51</v>
      </c>
      <c r="C24" s="54"/>
      <c r="D24" s="54" t="s">
        <v>84</v>
      </c>
    </row>
    <row r="25" spans="1:4" s="65" customFormat="1" x14ac:dyDescent="0.2">
      <c r="A25" s="66"/>
      <c r="B25" s="112">
        <v>38.799999999999997</v>
      </c>
      <c r="C25" s="54"/>
      <c r="D25" s="54" t="s">
        <v>81</v>
      </c>
    </row>
    <row r="26" spans="1:4" s="65" customFormat="1" x14ac:dyDescent="0.2">
      <c r="A26" s="66"/>
      <c r="B26" s="112"/>
      <c r="C26" s="54"/>
      <c r="D26" s="54"/>
    </row>
    <row r="27" spans="1:4" s="65" customFormat="1" ht="51" customHeight="1" x14ac:dyDescent="0.2">
      <c r="A27" s="66" t="s">
        <v>128</v>
      </c>
      <c r="B27" s="112"/>
      <c r="C27" s="165" t="s">
        <v>228</v>
      </c>
      <c r="D27" s="165"/>
    </row>
    <row r="28" spans="1:4" s="65" customFormat="1" x14ac:dyDescent="0.2">
      <c r="B28" s="112">
        <v>7015.19</v>
      </c>
      <c r="D28" s="54" t="s">
        <v>97</v>
      </c>
    </row>
    <row r="29" spans="1:4" s="65" customFormat="1" x14ac:dyDescent="0.2">
      <c r="B29" s="112">
        <v>32.299999999999997</v>
      </c>
      <c r="C29" s="54"/>
      <c r="D29" s="54" t="s">
        <v>80</v>
      </c>
    </row>
    <row r="30" spans="1:4" s="69" customFormat="1" ht="25.5" x14ac:dyDescent="0.2">
      <c r="A30" s="71"/>
      <c r="B30" s="112">
        <v>3714.4</v>
      </c>
      <c r="C30" s="72"/>
      <c r="D30" s="72" t="s">
        <v>229</v>
      </c>
    </row>
    <row r="31" spans="1:4" ht="30" customHeight="1" x14ac:dyDescent="0.2">
      <c r="A31" s="36" t="s">
        <v>4</v>
      </c>
      <c r="B31" s="113">
        <f>SUM(B9:B30)</f>
        <v>24520.27</v>
      </c>
      <c r="C31" s="37"/>
      <c r="D31" s="37"/>
    </row>
    <row r="32" spans="1:4" s="4" customFormat="1" ht="19.5" customHeight="1" x14ac:dyDescent="0.2">
      <c r="A32" s="160" t="s">
        <v>210</v>
      </c>
      <c r="B32" s="161"/>
      <c r="C32" s="161"/>
      <c r="D32" s="6"/>
    </row>
    <row r="33" spans="1:5" s="25" customFormat="1" ht="25.5" x14ac:dyDescent="0.2">
      <c r="A33" s="23" t="s">
        <v>15</v>
      </c>
      <c r="B33" s="108" t="s">
        <v>32</v>
      </c>
      <c r="C33" s="24" t="s">
        <v>211</v>
      </c>
      <c r="D33" s="24" t="s">
        <v>212</v>
      </c>
    </row>
    <row r="34" spans="1:5" s="25" customFormat="1" ht="76.5" customHeight="1" x14ac:dyDescent="0.2">
      <c r="A34" s="81" t="s">
        <v>91</v>
      </c>
      <c r="B34" s="109"/>
      <c r="C34" s="168" t="s">
        <v>289</v>
      </c>
      <c r="D34" s="168"/>
    </row>
    <row r="35" spans="1:5" s="25" customFormat="1" ht="25.5" x14ac:dyDescent="0.2">
      <c r="B35" s="112">
        <v>278</v>
      </c>
      <c r="D35" s="68" t="s">
        <v>230</v>
      </c>
    </row>
    <row r="36" spans="1:5" s="25" customFormat="1" x14ac:dyDescent="0.2">
      <c r="A36" s="81"/>
      <c r="B36" s="112"/>
      <c r="C36" s="68"/>
      <c r="D36" s="68"/>
    </row>
    <row r="37" spans="1:5" s="25" customFormat="1" ht="76.5" customHeight="1" x14ac:dyDescent="0.2">
      <c r="A37" s="81" t="s">
        <v>122</v>
      </c>
      <c r="B37" s="112"/>
      <c r="C37" s="167" t="s">
        <v>290</v>
      </c>
      <c r="D37" s="167"/>
    </row>
    <row r="38" spans="1:5" s="25" customFormat="1" ht="25.5" x14ac:dyDescent="0.2">
      <c r="B38" s="112">
        <v>120</v>
      </c>
      <c r="D38" s="68" t="s">
        <v>230</v>
      </c>
    </row>
    <row r="39" spans="1:5" s="25" customFormat="1" x14ac:dyDescent="0.2">
      <c r="A39" s="67"/>
      <c r="B39" s="112"/>
      <c r="C39" s="68"/>
      <c r="D39" s="68"/>
    </row>
    <row r="40" spans="1:5" s="25" customFormat="1" ht="25.5" customHeight="1" x14ac:dyDescent="0.2">
      <c r="A40" s="74" t="s">
        <v>233</v>
      </c>
      <c r="B40" s="112"/>
      <c r="C40" s="167" t="s">
        <v>231</v>
      </c>
      <c r="D40" s="167"/>
    </row>
    <row r="41" spans="1:5" s="73" customFormat="1" x14ac:dyDescent="0.2">
      <c r="B41" s="114">
        <v>190</v>
      </c>
      <c r="D41" s="68" t="s">
        <v>93</v>
      </c>
    </row>
    <row r="42" spans="1:5" s="69" customFormat="1" x14ac:dyDescent="0.2">
      <c r="A42" s="74"/>
      <c r="B42" s="115">
        <v>39.299999999999997</v>
      </c>
      <c r="C42" s="68"/>
      <c r="D42" s="68" t="s">
        <v>81</v>
      </c>
    </row>
    <row r="43" spans="1:5" s="69" customFormat="1" x14ac:dyDescent="0.2">
      <c r="A43" s="74"/>
      <c r="B43" s="115"/>
      <c r="C43" s="68"/>
      <c r="D43" s="68"/>
    </row>
    <row r="44" spans="1:5" s="69" customFormat="1" ht="63.75" customHeight="1" x14ac:dyDescent="0.2">
      <c r="A44" s="69" t="s">
        <v>124</v>
      </c>
      <c r="B44" s="115"/>
      <c r="C44" s="169" t="s">
        <v>234</v>
      </c>
      <c r="D44" s="169"/>
    </row>
    <row r="45" spans="1:5" s="69" customFormat="1" x14ac:dyDescent="0.2">
      <c r="B45" s="115">
        <v>426</v>
      </c>
      <c r="D45" s="69" t="s">
        <v>88</v>
      </c>
      <c r="E45" s="75"/>
    </row>
    <row r="46" spans="1:5" s="69" customFormat="1" x14ac:dyDescent="0.2">
      <c r="A46" s="74"/>
      <c r="B46" s="114">
        <v>666.86</v>
      </c>
      <c r="C46" s="73"/>
      <c r="D46" s="69" t="s">
        <v>94</v>
      </c>
      <c r="E46" s="75"/>
    </row>
    <row r="47" spans="1:5" s="69" customFormat="1" x14ac:dyDescent="0.2">
      <c r="A47" s="74"/>
      <c r="B47" s="114">
        <v>29.3</v>
      </c>
      <c r="C47" s="73"/>
      <c r="D47" s="69" t="s">
        <v>308</v>
      </c>
      <c r="E47" s="75"/>
    </row>
    <row r="48" spans="1:5" s="69" customFormat="1" ht="38.25" x14ac:dyDescent="0.2">
      <c r="A48" s="74"/>
      <c r="B48" s="115">
        <v>30.7</v>
      </c>
      <c r="C48" s="75"/>
      <c r="D48" s="69" t="s">
        <v>320</v>
      </c>
      <c r="E48" s="75"/>
    </row>
    <row r="49" spans="1:5" s="69" customFormat="1" ht="25.5" x14ac:dyDescent="0.2">
      <c r="A49" s="74"/>
      <c r="B49" s="115">
        <v>48.8</v>
      </c>
      <c r="D49" s="69" t="s">
        <v>309</v>
      </c>
      <c r="E49" s="75"/>
    </row>
    <row r="50" spans="1:5" s="78" customFormat="1" x14ac:dyDescent="0.2">
      <c r="B50" s="115"/>
    </row>
    <row r="51" spans="1:5" s="78" customFormat="1" ht="38.25" customHeight="1" x14ac:dyDescent="0.2">
      <c r="A51" s="73" t="s">
        <v>123</v>
      </c>
      <c r="B51" s="115"/>
      <c r="C51" s="166" t="s">
        <v>339</v>
      </c>
      <c r="D51" s="166"/>
    </row>
    <row r="52" spans="1:5" s="73" customFormat="1" x14ac:dyDescent="0.2">
      <c r="B52" s="114">
        <v>506</v>
      </c>
      <c r="D52" s="73" t="s">
        <v>88</v>
      </c>
    </row>
    <row r="53" spans="1:5" s="73" customFormat="1" ht="25.5" x14ac:dyDescent="0.2">
      <c r="A53" s="74"/>
      <c r="B53" s="115">
        <v>429.42</v>
      </c>
      <c r="D53" s="73" t="s">
        <v>232</v>
      </c>
    </row>
    <row r="54" spans="1:5" s="69" customFormat="1" x14ac:dyDescent="0.2">
      <c r="B54" s="115">
        <v>39.799999999999997</v>
      </c>
      <c r="D54" s="69" t="s">
        <v>308</v>
      </c>
      <c r="E54" s="75"/>
    </row>
    <row r="55" spans="1:5" s="69" customFormat="1" x14ac:dyDescent="0.2">
      <c r="B55" s="115">
        <v>92</v>
      </c>
      <c r="D55" s="69" t="s">
        <v>78</v>
      </c>
      <c r="E55" s="75"/>
    </row>
    <row r="56" spans="1:5" s="69" customFormat="1" x14ac:dyDescent="0.2">
      <c r="B56" s="115">
        <v>71.099999999999994</v>
      </c>
      <c r="D56" s="69" t="s">
        <v>79</v>
      </c>
      <c r="E56" s="75"/>
    </row>
    <row r="57" spans="1:5" s="69" customFormat="1" ht="25.5" x14ac:dyDescent="0.2">
      <c r="B57" s="115">
        <v>49.9</v>
      </c>
      <c r="D57" s="69" t="s">
        <v>310</v>
      </c>
      <c r="E57" s="75"/>
    </row>
    <row r="58" spans="1:5" s="69" customFormat="1" x14ac:dyDescent="0.2">
      <c r="A58" s="79"/>
      <c r="B58" s="116"/>
    </row>
    <row r="59" spans="1:5" s="69" customFormat="1" ht="63.75" customHeight="1" x14ac:dyDescent="0.2">
      <c r="A59" s="74">
        <v>42793</v>
      </c>
      <c r="B59" s="116"/>
      <c r="C59" s="166" t="s">
        <v>340</v>
      </c>
      <c r="D59" s="166"/>
    </row>
    <row r="60" spans="1:5" s="73" customFormat="1" x14ac:dyDescent="0.2">
      <c r="B60" s="114">
        <v>458</v>
      </c>
      <c r="D60" s="73" t="s">
        <v>88</v>
      </c>
    </row>
    <row r="61" spans="1:5" s="73" customFormat="1" x14ac:dyDescent="0.2">
      <c r="A61" s="74"/>
      <c r="B61" s="114">
        <v>17.2</v>
      </c>
      <c r="D61" s="73" t="s">
        <v>95</v>
      </c>
    </row>
    <row r="62" spans="1:5" s="73" customFormat="1" x14ac:dyDescent="0.2">
      <c r="A62" s="74"/>
      <c r="B62" s="114">
        <v>84.8</v>
      </c>
      <c r="D62" s="73" t="s">
        <v>89</v>
      </c>
    </row>
    <row r="63" spans="1:5" s="73" customFormat="1" x14ac:dyDescent="0.2">
      <c r="A63" s="74"/>
      <c r="B63" s="114">
        <v>43.1</v>
      </c>
      <c r="D63" s="73" t="s">
        <v>81</v>
      </c>
    </row>
    <row r="64" spans="1:5" s="69" customFormat="1" x14ac:dyDescent="0.2">
      <c r="A64" s="79"/>
      <c r="B64" s="116"/>
    </row>
    <row r="65" spans="1:4" s="69" customFormat="1" ht="51" customHeight="1" x14ac:dyDescent="0.2">
      <c r="A65" s="74">
        <v>42815</v>
      </c>
      <c r="B65" s="116"/>
      <c r="C65" s="166" t="s">
        <v>277</v>
      </c>
      <c r="D65" s="166"/>
    </row>
    <row r="66" spans="1:4" s="73" customFormat="1" ht="25.5" x14ac:dyDescent="0.2">
      <c r="B66" s="114">
        <v>508</v>
      </c>
      <c r="D66" s="73" t="s">
        <v>96</v>
      </c>
    </row>
    <row r="67" spans="1:4" s="73" customFormat="1" x14ac:dyDescent="0.2">
      <c r="A67" s="74"/>
      <c r="B67" s="114">
        <v>33.9</v>
      </c>
      <c r="D67" s="73" t="s">
        <v>80</v>
      </c>
    </row>
    <row r="68" spans="1:4" s="73" customFormat="1" x14ac:dyDescent="0.2">
      <c r="A68" s="74"/>
      <c r="B68" s="114">
        <v>71.900000000000006</v>
      </c>
      <c r="D68" s="73" t="s">
        <v>90</v>
      </c>
    </row>
    <row r="69" spans="1:4" s="73" customFormat="1" x14ac:dyDescent="0.2">
      <c r="A69" s="74"/>
      <c r="B69" s="114">
        <v>32.799999999999997</v>
      </c>
      <c r="D69" s="73" t="s">
        <v>81</v>
      </c>
    </row>
    <row r="70" spans="1:4" s="73" customFormat="1" x14ac:dyDescent="0.2">
      <c r="A70" s="74"/>
      <c r="B70" s="114"/>
    </row>
    <row r="71" spans="1:4" s="73" customFormat="1" ht="38.25" customHeight="1" x14ac:dyDescent="0.2">
      <c r="A71" s="74">
        <v>42817</v>
      </c>
      <c r="B71" s="114"/>
      <c r="C71" s="167" t="s">
        <v>235</v>
      </c>
      <c r="D71" s="167"/>
    </row>
    <row r="72" spans="1:4" s="73" customFormat="1" x14ac:dyDescent="0.2">
      <c r="B72" s="114">
        <v>602</v>
      </c>
      <c r="D72" s="68" t="s">
        <v>88</v>
      </c>
    </row>
    <row r="73" spans="1:4" s="69" customFormat="1" x14ac:dyDescent="0.2">
      <c r="A73" s="74"/>
      <c r="B73" s="115">
        <v>34.299999999999997</v>
      </c>
      <c r="C73" s="73"/>
      <c r="D73" s="73" t="s">
        <v>80</v>
      </c>
    </row>
    <row r="74" spans="1:4" s="73" customFormat="1" x14ac:dyDescent="0.2">
      <c r="A74" s="74"/>
      <c r="B74" s="114">
        <v>67.3</v>
      </c>
      <c r="C74" s="68"/>
      <c r="D74" s="73" t="s">
        <v>242</v>
      </c>
    </row>
    <row r="75" spans="1:4" s="73" customFormat="1" x14ac:dyDescent="0.2">
      <c r="A75" s="74"/>
      <c r="B75" s="114">
        <v>73.900000000000006</v>
      </c>
      <c r="C75" s="68"/>
      <c r="D75" s="73" t="s">
        <v>89</v>
      </c>
    </row>
    <row r="76" spans="1:4" s="73" customFormat="1" x14ac:dyDescent="0.2">
      <c r="A76" s="74"/>
      <c r="B76" s="114">
        <v>44.8</v>
      </c>
      <c r="C76" s="68"/>
      <c r="D76" s="73" t="s">
        <v>81</v>
      </c>
    </row>
    <row r="77" spans="1:4" s="73" customFormat="1" x14ac:dyDescent="0.2">
      <c r="A77" s="74"/>
      <c r="B77" s="114"/>
      <c r="C77" s="68"/>
    </row>
    <row r="78" spans="1:4" ht="30" customHeight="1" x14ac:dyDescent="0.2">
      <c r="A78" s="36" t="s">
        <v>4</v>
      </c>
      <c r="B78" s="117">
        <f>SUM(B34:B77)</f>
        <v>5089.18</v>
      </c>
      <c r="C78" s="37"/>
      <c r="D78" s="37"/>
    </row>
    <row r="79" spans="1:4" ht="19.5" customHeight="1" x14ac:dyDescent="0.2">
      <c r="A79" s="162" t="s">
        <v>11</v>
      </c>
      <c r="B79" s="163"/>
      <c r="C79" s="163"/>
      <c r="D79" s="92"/>
    </row>
    <row r="80" spans="1:4" s="26" customFormat="1" ht="25.5" customHeight="1" x14ac:dyDescent="0.2">
      <c r="A80" s="23" t="s">
        <v>0</v>
      </c>
      <c r="B80" s="108" t="s">
        <v>32</v>
      </c>
      <c r="C80" s="24" t="s">
        <v>213</v>
      </c>
      <c r="D80" s="93" t="s">
        <v>214</v>
      </c>
    </row>
    <row r="81" spans="1:5" s="69" customFormat="1" ht="38.25" x14ac:dyDescent="0.2">
      <c r="A81" s="67">
        <v>42555</v>
      </c>
      <c r="B81" s="112">
        <v>30</v>
      </c>
      <c r="C81" s="68" t="s">
        <v>131</v>
      </c>
      <c r="D81" s="68" t="s">
        <v>92</v>
      </c>
    </row>
    <row r="82" spans="1:5" s="69" customFormat="1" ht="25.5" x14ac:dyDescent="0.2">
      <c r="A82" s="74">
        <v>42576</v>
      </c>
      <c r="B82" s="115">
        <v>11.2</v>
      </c>
      <c r="C82" s="72" t="s">
        <v>132</v>
      </c>
      <c r="D82" s="68" t="s">
        <v>243</v>
      </c>
    </row>
    <row r="83" spans="1:5" s="69" customFormat="1" ht="25.5" x14ac:dyDescent="0.2">
      <c r="A83" s="74">
        <v>42590</v>
      </c>
      <c r="B83" s="115">
        <v>11.8</v>
      </c>
      <c r="C83" s="68" t="s">
        <v>133</v>
      </c>
      <c r="D83" s="68" t="s">
        <v>236</v>
      </c>
    </row>
    <row r="84" spans="1:5" s="69" customFormat="1" ht="25.5" x14ac:dyDescent="0.2">
      <c r="A84" s="74">
        <v>42594</v>
      </c>
      <c r="B84" s="115">
        <v>10.6</v>
      </c>
      <c r="C84" s="72" t="s">
        <v>134</v>
      </c>
      <c r="D84" s="68" t="s">
        <v>236</v>
      </c>
    </row>
    <row r="85" spans="1:5" s="69" customFormat="1" ht="25.5" x14ac:dyDescent="0.2">
      <c r="A85" s="74">
        <v>42599</v>
      </c>
      <c r="B85" s="115">
        <v>10.1</v>
      </c>
      <c r="C85" s="68" t="s">
        <v>99</v>
      </c>
      <c r="D85" s="68" t="s">
        <v>311</v>
      </c>
    </row>
    <row r="86" spans="1:5" s="69" customFormat="1" ht="25.5" x14ac:dyDescent="0.2">
      <c r="A86" s="74">
        <v>42600</v>
      </c>
      <c r="B86" s="115">
        <v>15.3</v>
      </c>
      <c r="C86" s="68" t="s">
        <v>331</v>
      </c>
      <c r="D86" s="68" t="s">
        <v>312</v>
      </c>
    </row>
    <row r="87" spans="1:5" s="69" customFormat="1" ht="38.25" x14ac:dyDescent="0.2">
      <c r="A87" s="74">
        <v>42609</v>
      </c>
      <c r="B87" s="115">
        <v>29.5</v>
      </c>
      <c r="C87" s="68" t="s">
        <v>102</v>
      </c>
      <c r="D87" s="68" t="s">
        <v>121</v>
      </c>
    </row>
    <row r="88" spans="1:5" s="69" customFormat="1" ht="25.5" x14ac:dyDescent="0.2">
      <c r="A88" s="71">
        <v>42625</v>
      </c>
      <c r="B88" s="112">
        <v>27.6</v>
      </c>
      <c r="C88" s="68" t="s">
        <v>103</v>
      </c>
      <c r="D88" s="68" t="s">
        <v>313</v>
      </c>
    </row>
    <row r="89" spans="1:5" s="69" customFormat="1" ht="25.5" x14ac:dyDescent="0.2">
      <c r="A89" s="71">
        <v>42625</v>
      </c>
      <c r="B89" s="112">
        <v>11.3</v>
      </c>
      <c r="C89" s="72" t="s">
        <v>135</v>
      </c>
      <c r="D89" s="72" t="s">
        <v>244</v>
      </c>
    </row>
    <row r="90" spans="1:5" s="69" customFormat="1" ht="25.5" x14ac:dyDescent="0.2">
      <c r="A90" s="71">
        <v>42628</v>
      </c>
      <c r="B90" s="112">
        <v>25.3</v>
      </c>
      <c r="C90" s="72" t="s">
        <v>215</v>
      </c>
      <c r="D90" s="72" t="s">
        <v>314</v>
      </c>
    </row>
    <row r="91" spans="1:5" s="69" customFormat="1" ht="25.5" x14ac:dyDescent="0.2">
      <c r="A91" s="71">
        <v>42629</v>
      </c>
      <c r="B91" s="112">
        <v>29.41</v>
      </c>
      <c r="C91" s="72" t="s">
        <v>130</v>
      </c>
      <c r="D91" s="72" t="s">
        <v>315</v>
      </c>
    </row>
    <row r="92" spans="1:5" s="69" customFormat="1" ht="25.5" x14ac:dyDescent="0.2">
      <c r="A92" s="74">
        <v>42677</v>
      </c>
      <c r="B92" s="115">
        <v>12.5</v>
      </c>
      <c r="C92" s="69" t="s">
        <v>292</v>
      </c>
      <c r="D92" s="69" t="s">
        <v>316</v>
      </c>
      <c r="E92" s="75"/>
    </row>
    <row r="93" spans="1:5" s="69" customFormat="1" x14ac:dyDescent="0.2">
      <c r="A93" s="71">
        <v>42699</v>
      </c>
      <c r="B93" s="112">
        <v>14.7</v>
      </c>
      <c r="C93" s="72" t="s">
        <v>129</v>
      </c>
      <c r="D93" s="72" t="s">
        <v>317</v>
      </c>
    </row>
    <row r="94" spans="1:5" s="69" customFormat="1" x14ac:dyDescent="0.2">
      <c r="A94" s="71">
        <v>42702</v>
      </c>
      <c r="B94" s="112">
        <v>20.3</v>
      </c>
      <c r="C94" s="72" t="s">
        <v>136</v>
      </c>
      <c r="D94" s="72" t="s">
        <v>104</v>
      </c>
    </row>
    <row r="95" spans="1:5" s="69" customFormat="1" ht="38.25" x14ac:dyDescent="0.2">
      <c r="A95" s="71">
        <v>42717</v>
      </c>
      <c r="B95" s="112">
        <v>26.2</v>
      </c>
      <c r="C95" s="72" t="s">
        <v>342</v>
      </c>
      <c r="D95" s="72" t="s">
        <v>245</v>
      </c>
    </row>
    <row r="96" spans="1:5" s="69" customFormat="1" ht="38.25" x14ac:dyDescent="0.2">
      <c r="A96" s="71">
        <v>42773</v>
      </c>
      <c r="B96" s="112">
        <v>10.6</v>
      </c>
      <c r="C96" s="72" t="s">
        <v>139</v>
      </c>
      <c r="D96" s="72" t="s">
        <v>318</v>
      </c>
    </row>
    <row r="97" spans="1:4" s="69" customFormat="1" ht="25.5" x14ac:dyDescent="0.2">
      <c r="A97" s="71">
        <v>42774</v>
      </c>
      <c r="B97" s="112">
        <v>15.2</v>
      </c>
      <c r="C97" s="77" t="s">
        <v>137</v>
      </c>
      <c r="D97" s="72" t="s">
        <v>100</v>
      </c>
    </row>
    <row r="98" spans="1:4" s="69" customFormat="1" ht="25.5" x14ac:dyDescent="0.2">
      <c r="A98" s="71">
        <v>42775</v>
      </c>
      <c r="B98" s="112">
        <v>11.1</v>
      </c>
      <c r="C98" s="77" t="s">
        <v>240</v>
      </c>
      <c r="D98" s="72" t="s">
        <v>236</v>
      </c>
    </row>
    <row r="99" spans="1:4" s="69" customFormat="1" ht="25.5" x14ac:dyDescent="0.2">
      <c r="A99" s="71">
        <v>42776</v>
      </c>
      <c r="B99" s="112">
        <v>10.6</v>
      </c>
      <c r="C99" s="72" t="s">
        <v>337</v>
      </c>
      <c r="D99" s="72" t="s">
        <v>101</v>
      </c>
    </row>
    <row r="100" spans="1:4" s="69" customFormat="1" ht="25.5" x14ac:dyDescent="0.2">
      <c r="A100" s="71">
        <v>42776</v>
      </c>
      <c r="B100" s="112">
        <v>11.3</v>
      </c>
      <c r="C100" s="72" t="s">
        <v>138</v>
      </c>
      <c r="D100" s="72" t="s">
        <v>237</v>
      </c>
    </row>
    <row r="101" spans="1:4" s="73" customFormat="1" ht="25.5" x14ac:dyDescent="0.2">
      <c r="A101" s="74">
        <v>42791</v>
      </c>
      <c r="B101" s="114">
        <v>31.2</v>
      </c>
      <c r="C101" s="73" t="s">
        <v>238</v>
      </c>
      <c r="D101" s="73" t="s">
        <v>105</v>
      </c>
    </row>
    <row r="102" spans="1:4" s="69" customFormat="1" ht="25.5" x14ac:dyDescent="0.2">
      <c r="A102" s="71">
        <v>42794</v>
      </c>
      <c r="B102" s="112">
        <v>18</v>
      </c>
      <c r="C102" s="77" t="s">
        <v>239</v>
      </c>
      <c r="D102" s="72" t="s">
        <v>236</v>
      </c>
    </row>
    <row r="103" spans="1:4" s="69" customFormat="1" ht="25.5" x14ac:dyDescent="0.2">
      <c r="A103" s="74">
        <v>42823</v>
      </c>
      <c r="B103" s="115">
        <v>12.7</v>
      </c>
      <c r="C103" s="72" t="s">
        <v>140</v>
      </c>
      <c r="D103" s="72" t="s">
        <v>319</v>
      </c>
    </row>
    <row r="104" spans="1:4" s="69" customFormat="1" ht="25.5" x14ac:dyDescent="0.2">
      <c r="A104" s="71">
        <v>42898</v>
      </c>
      <c r="B104" s="112">
        <v>11</v>
      </c>
      <c r="C104" s="77" t="s">
        <v>141</v>
      </c>
      <c r="D104" s="72" t="s">
        <v>244</v>
      </c>
    </row>
    <row r="105" spans="1:4" s="73" customFormat="1" ht="25.5" x14ac:dyDescent="0.2">
      <c r="A105" s="74">
        <v>42899</v>
      </c>
      <c r="B105" s="114">
        <v>29.2</v>
      </c>
      <c r="C105" s="72" t="s">
        <v>241</v>
      </c>
      <c r="D105" s="68" t="s">
        <v>105</v>
      </c>
    </row>
    <row r="106" spans="1:4" ht="30" customHeight="1" x14ac:dyDescent="0.2">
      <c r="A106" s="36" t="s">
        <v>4</v>
      </c>
      <c r="B106" s="117">
        <f>SUM(B81:B105)</f>
        <v>446.71000000000004</v>
      </c>
      <c r="C106" s="37"/>
      <c r="D106" s="37"/>
    </row>
    <row r="107" spans="1:4" s="8" customFormat="1" ht="34.5" customHeight="1" x14ac:dyDescent="0.2">
      <c r="A107" s="27" t="s">
        <v>6</v>
      </c>
      <c r="B107" s="118">
        <f>B31+B78+B106</f>
        <v>30056.16</v>
      </c>
      <c r="C107" s="9"/>
      <c r="D107" s="91"/>
    </row>
    <row r="108" spans="1:4" s="37" customFormat="1" x14ac:dyDescent="0.2">
      <c r="B108" s="119"/>
      <c r="C108" s="35"/>
      <c r="D108" s="35"/>
    </row>
    <row r="109" spans="1:4" s="39" customFormat="1" x14ac:dyDescent="0.2">
      <c r="A109" s="28"/>
      <c r="B109" s="120"/>
    </row>
    <row r="110" spans="1:4" s="39" customFormat="1" ht="12.6" customHeight="1" x14ac:dyDescent="0.2">
      <c r="A110" s="150"/>
      <c r="B110" s="150"/>
      <c r="C110" s="150"/>
    </row>
    <row r="111" spans="1:4" s="37" customFormat="1" ht="13.15" customHeight="1" x14ac:dyDescent="0.2">
      <c r="A111" s="151"/>
      <c r="B111" s="151"/>
      <c r="C111" s="151"/>
    </row>
    <row r="112" spans="1:4" x14ac:dyDescent="0.2">
      <c r="A112" s="34"/>
      <c r="B112" s="121"/>
      <c r="C112" s="37"/>
      <c r="D112" s="37"/>
    </row>
    <row r="113" spans="1:4" x14ac:dyDescent="0.2">
      <c r="A113" s="42"/>
      <c r="B113" s="121"/>
      <c r="C113" s="45"/>
      <c r="D113" s="45"/>
    </row>
    <row r="114" spans="1:4" x14ac:dyDescent="0.2">
      <c r="A114" s="42"/>
      <c r="B114" s="121"/>
      <c r="C114" s="41"/>
      <c r="D114" s="41"/>
    </row>
    <row r="115" spans="1:4" x14ac:dyDescent="0.2">
      <c r="A115" s="148"/>
      <c r="B115" s="148"/>
      <c r="C115" s="148"/>
      <c r="D115" s="148"/>
    </row>
    <row r="116" spans="1:4" x14ac:dyDescent="0.2">
      <c r="A116" s="22"/>
      <c r="B116" s="122"/>
      <c r="C116" s="37"/>
      <c r="D116" s="37"/>
    </row>
    <row r="117" spans="1:4" x14ac:dyDescent="0.2">
      <c r="A117" s="22"/>
      <c r="B117" s="122"/>
      <c r="C117" s="37"/>
      <c r="D117" s="37"/>
    </row>
    <row r="118" spans="1:4" x14ac:dyDescent="0.2">
      <c r="A118" s="22"/>
      <c r="B118" s="122"/>
      <c r="C118" s="37"/>
      <c r="D118" s="37"/>
    </row>
    <row r="119" spans="1:4" x14ac:dyDescent="0.2">
      <c r="A119" s="22"/>
      <c r="B119" s="122"/>
      <c r="C119" s="37"/>
      <c r="D119" s="37"/>
    </row>
    <row r="120" spans="1:4" x14ac:dyDescent="0.2">
      <c r="A120" s="22"/>
      <c r="B120" s="122"/>
      <c r="C120" s="37"/>
      <c r="D120" s="37"/>
    </row>
    <row r="121" spans="1:4" x14ac:dyDescent="0.2">
      <c r="A121" s="22"/>
      <c r="B121" s="122"/>
      <c r="C121" s="37"/>
      <c r="D121" s="37"/>
    </row>
    <row r="122" spans="1:4" x14ac:dyDescent="0.2">
      <c r="A122" s="22"/>
      <c r="B122" s="122"/>
      <c r="C122" s="37"/>
      <c r="D122" s="37"/>
    </row>
    <row r="123" spans="1:4" x14ac:dyDescent="0.2">
      <c r="A123" s="22"/>
      <c r="B123" s="122"/>
      <c r="C123" s="37"/>
      <c r="D123" s="37"/>
    </row>
    <row r="124" spans="1:4" x14ac:dyDescent="0.2">
      <c r="A124" s="22"/>
      <c r="B124" s="122"/>
      <c r="C124" s="37"/>
      <c r="D124" s="37"/>
    </row>
    <row r="125" spans="1:4" x14ac:dyDescent="0.2">
      <c r="A125" s="22"/>
      <c r="B125" s="122"/>
      <c r="C125" s="37"/>
      <c r="D125" s="37"/>
    </row>
    <row r="126" spans="1:4" x14ac:dyDescent="0.2">
      <c r="A126" s="22"/>
      <c r="B126" s="122"/>
      <c r="C126" s="37"/>
      <c r="D126" s="37"/>
    </row>
  </sheetData>
  <sortState ref="A83:F107">
    <sortCondition ref="A83"/>
  </sortState>
  <mergeCells count="24">
    <mergeCell ref="C59:D59"/>
    <mergeCell ref="C65:D65"/>
    <mergeCell ref="C71:D71"/>
    <mergeCell ref="C34:D34"/>
    <mergeCell ref="C37:D37"/>
    <mergeCell ref="C40:D40"/>
    <mergeCell ref="C44:D44"/>
    <mergeCell ref="C51:D51"/>
    <mergeCell ref="A115:D115"/>
    <mergeCell ref="A1:D1"/>
    <mergeCell ref="A110:C110"/>
    <mergeCell ref="A111:C111"/>
    <mergeCell ref="A7:D7"/>
    <mergeCell ref="B2:D2"/>
    <mergeCell ref="B3:D3"/>
    <mergeCell ref="B4:D4"/>
    <mergeCell ref="A5:D5"/>
    <mergeCell ref="A6:D6"/>
    <mergeCell ref="A32:C32"/>
    <mergeCell ref="A79:C79"/>
    <mergeCell ref="C9:D9"/>
    <mergeCell ref="C14:D14"/>
    <mergeCell ref="C20:D20"/>
    <mergeCell ref="C27:D27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C26" zoomScaleNormal="100" workbookViewId="0">
      <selection activeCell="D36" sqref="D36"/>
    </sheetView>
  </sheetViews>
  <sheetFormatPr defaultColWidth="9.28515625" defaultRowHeight="12.75" x14ac:dyDescent="0.2"/>
  <cols>
    <col min="1" max="1" width="23.5703125" style="14" customWidth="1"/>
    <col min="2" max="2" width="18" style="130" bestFit="1" customWidth="1"/>
    <col min="3" max="3" width="36.5703125" style="63" customWidth="1"/>
    <col min="4" max="6" width="27.5703125" style="14" customWidth="1"/>
    <col min="7" max="16384" width="9.28515625" style="15"/>
  </cols>
  <sheetData>
    <row r="1" spans="1:7" ht="36" customHeight="1" x14ac:dyDescent="0.2">
      <c r="A1" s="173" t="s">
        <v>14</v>
      </c>
      <c r="B1" s="173"/>
      <c r="C1" s="173"/>
      <c r="D1" s="173"/>
      <c r="E1" s="173"/>
      <c r="F1" s="173"/>
    </row>
    <row r="2" spans="1:7" ht="36" customHeight="1" x14ac:dyDescent="0.2">
      <c r="A2" s="87" t="s">
        <v>7</v>
      </c>
      <c r="B2" s="154" t="str">
        <f>Travel!B2</f>
        <v>Ministry of Defence</v>
      </c>
      <c r="C2" s="154"/>
      <c r="D2" s="154"/>
      <c r="E2" s="154"/>
      <c r="F2" s="154"/>
      <c r="G2" s="30"/>
    </row>
    <row r="3" spans="1:7" ht="36" customHeight="1" x14ac:dyDescent="0.2">
      <c r="A3" s="87" t="s">
        <v>8</v>
      </c>
      <c r="B3" s="155" t="str">
        <f>Travel!B3</f>
        <v>Helene Quilter</v>
      </c>
      <c r="C3" s="155"/>
      <c r="D3" s="155"/>
      <c r="E3" s="155"/>
      <c r="F3" s="155"/>
      <c r="G3" s="31"/>
    </row>
    <row r="4" spans="1:7" ht="36" customHeight="1" x14ac:dyDescent="0.2">
      <c r="A4" s="87" t="s">
        <v>3</v>
      </c>
      <c r="B4" s="155" t="str">
        <f>Travel!B4</f>
        <v>1 July 2016 to 30 June 2017 (or specify applicable part year)*</v>
      </c>
      <c r="C4" s="155"/>
      <c r="D4" s="155"/>
      <c r="E4" s="155"/>
      <c r="F4" s="155"/>
      <c r="G4" s="31"/>
    </row>
    <row r="5" spans="1:7" s="13" customFormat="1" ht="35.25" customHeight="1" x14ac:dyDescent="0.25">
      <c r="A5" s="177" t="s">
        <v>21</v>
      </c>
      <c r="B5" s="178"/>
      <c r="C5" s="179"/>
      <c r="D5" s="179"/>
      <c r="E5" s="179"/>
      <c r="F5" s="180"/>
    </row>
    <row r="6" spans="1:7" s="13" customFormat="1" ht="35.25" customHeight="1" x14ac:dyDescent="0.25">
      <c r="A6" s="174" t="s">
        <v>27</v>
      </c>
      <c r="B6" s="175"/>
      <c r="C6" s="175"/>
      <c r="D6" s="175"/>
      <c r="E6" s="175"/>
      <c r="F6" s="176"/>
    </row>
    <row r="7" spans="1:7" s="3" customFormat="1" ht="31.15" customHeight="1" x14ac:dyDescent="0.25">
      <c r="A7" s="171" t="s">
        <v>12</v>
      </c>
      <c r="B7" s="172"/>
      <c r="C7" s="5"/>
      <c r="D7" s="5"/>
      <c r="E7" s="5"/>
      <c r="F7" s="18"/>
    </row>
    <row r="8" spans="1:7" ht="47.25" x14ac:dyDescent="0.25">
      <c r="A8" s="182" t="s">
        <v>0</v>
      </c>
      <c r="B8" s="183" t="s">
        <v>33</v>
      </c>
      <c r="C8" s="101" t="s">
        <v>216</v>
      </c>
      <c r="D8" s="101" t="s">
        <v>217</v>
      </c>
      <c r="E8" s="101" t="s">
        <v>218</v>
      </c>
      <c r="F8" s="102" t="s">
        <v>1</v>
      </c>
    </row>
    <row r="9" spans="1:7" s="16" customFormat="1" ht="38.25" x14ac:dyDescent="0.2">
      <c r="A9" s="55">
        <v>42620</v>
      </c>
      <c r="B9" s="126">
        <v>123.25</v>
      </c>
      <c r="C9" s="80" t="s">
        <v>343</v>
      </c>
      <c r="D9" s="54" t="s">
        <v>219</v>
      </c>
      <c r="E9" s="54" t="s">
        <v>344</v>
      </c>
      <c r="F9" s="53" t="s">
        <v>321</v>
      </c>
    </row>
    <row r="10" spans="1:7" s="16" customFormat="1" ht="63.75" x14ac:dyDescent="0.2">
      <c r="A10" s="55">
        <v>42698</v>
      </c>
      <c r="B10" s="126">
        <v>631.74</v>
      </c>
      <c r="C10" s="80" t="s">
        <v>327</v>
      </c>
      <c r="D10" s="54" t="s">
        <v>56</v>
      </c>
      <c r="E10" s="54" t="s">
        <v>246</v>
      </c>
      <c r="F10" s="53" t="s">
        <v>108</v>
      </c>
    </row>
    <row r="11" spans="1:7" s="16" customFormat="1" ht="38.25" x14ac:dyDescent="0.2">
      <c r="A11" s="55">
        <v>42699</v>
      </c>
      <c r="B11" s="126">
        <v>113.73</v>
      </c>
      <c r="C11" s="98" t="s">
        <v>343</v>
      </c>
      <c r="D11" s="54" t="s">
        <v>219</v>
      </c>
      <c r="E11" s="54" t="s">
        <v>107</v>
      </c>
      <c r="F11" s="53" t="s">
        <v>321</v>
      </c>
    </row>
    <row r="12" spans="1:7" s="16" customFormat="1" ht="51" x14ac:dyDescent="0.2">
      <c r="A12" s="55">
        <v>42790</v>
      </c>
      <c r="B12" s="126">
        <v>271</v>
      </c>
      <c r="C12" s="80" t="s">
        <v>195</v>
      </c>
      <c r="D12" s="54" t="s">
        <v>55</v>
      </c>
      <c r="E12" s="54" t="s">
        <v>246</v>
      </c>
      <c r="F12" s="53" t="s">
        <v>346</v>
      </c>
    </row>
    <row r="13" spans="1:7" s="16" customFormat="1" ht="38.25" x14ac:dyDescent="0.2">
      <c r="A13" s="55">
        <v>42829</v>
      </c>
      <c r="B13" s="126">
        <v>137.16</v>
      </c>
      <c r="C13" s="98" t="s">
        <v>343</v>
      </c>
      <c r="D13" s="54" t="s">
        <v>220</v>
      </c>
      <c r="E13" s="54" t="s">
        <v>345</v>
      </c>
      <c r="F13" s="53" t="s">
        <v>321</v>
      </c>
    </row>
    <row r="14" spans="1:7" s="16" customFormat="1" ht="51" x14ac:dyDescent="0.2">
      <c r="A14" s="55">
        <v>42845</v>
      </c>
      <c r="B14" s="126">
        <v>19.97</v>
      </c>
      <c r="C14" s="80" t="s">
        <v>326</v>
      </c>
      <c r="D14" s="54" t="s">
        <v>54</v>
      </c>
      <c r="E14" s="54" t="s">
        <v>246</v>
      </c>
      <c r="F14" s="53" t="s">
        <v>321</v>
      </c>
    </row>
    <row r="15" spans="1:7" s="16" customFormat="1" ht="63.75" x14ac:dyDescent="0.2">
      <c r="A15" s="55">
        <v>42849</v>
      </c>
      <c r="B15" s="126">
        <v>156.4</v>
      </c>
      <c r="C15" s="80" t="s">
        <v>328</v>
      </c>
      <c r="D15" s="54" t="s">
        <v>52</v>
      </c>
      <c r="E15" s="54" t="s">
        <v>246</v>
      </c>
      <c r="F15" s="53" t="s">
        <v>322</v>
      </c>
    </row>
    <row r="16" spans="1:7" s="16" customFormat="1" ht="63.75" x14ac:dyDescent="0.2">
      <c r="A16" s="55">
        <v>42849</v>
      </c>
      <c r="B16" s="126">
        <v>413.48</v>
      </c>
      <c r="C16" s="80" t="s">
        <v>196</v>
      </c>
      <c r="D16" s="54" t="s">
        <v>53</v>
      </c>
      <c r="E16" s="54" t="s">
        <v>246</v>
      </c>
      <c r="F16" s="53" t="s">
        <v>47</v>
      </c>
    </row>
    <row r="17" spans="1:8" s="16" customFormat="1" ht="38.25" x14ac:dyDescent="0.2">
      <c r="A17" s="55">
        <v>42877</v>
      </c>
      <c r="B17" s="126">
        <v>13.96</v>
      </c>
      <c r="C17" s="80" t="s">
        <v>323</v>
      </c>
      <c r="D17" s="54" t="s">
        <v>76</v>
      </c>
      <c r="E17" s="54" t="s">
        <v>246</v>
      </c>
      <c r="F17" s="53" t="s">
        <v>321</v>
      </c>
    </row>
    <row r="18" spans="1:8" s="16" customFormat="1" ht="51" x14ac:dyDescent="0.2">
      <c r="A18" s="55">
        <v>42877</v>
      </c>
      <c r="B18" s="126">
        <v>1256</v>
      </c>
      <c r="C18" s="54" t="s">
        <v>324</v>
      </c>
      <c r="D18" s="54" t="s">
        <v>51</v>
      </c>
      <c r="E18" s="54" t="s">
        <v>246</v>
      </c>
      <c r="F18" s="53" t="s">
        <v>75</v>
      </c>
    </row>
    <row r="19" spans="1:8" s="16" customFormat="1" ht="25.5" x14ac:dyDescent="0.2">
      <c r="A19" s="55">
        <v>42888</v>
      </c>
      <c r="B19" s="126">
        <v>81.849999999999994</v>
      </c>
      <c r="C19" s="80" t="s">
        <v>143</v>
      </c>
      <c r="D19" s="54" t="s">
        <v>50</v>
      </c>
      <c r="E19" s="54" t="s">
        <v>106</v>
      </c>
      <c r="F19" s="53" t="s">
        <v>74</v>
      </c>
    </row>
    <row r="20" spans="1:8" s="16" customFormat="1" ht="25.5" x14ac:dyDescent="0.2">
      <c r="A20" s="55">
        <v>42889</v>
      </c>
      <c r="B20" s="126">
        <v>37.770000000000003</v>
      </c>
      <c r="C20" s="80" t="s">
        <v>143</v>
      </c>
      <c r="D20" s="54" t="s">
        <v>48</v>
      </c>
      <c r="E20" s="54" t="s">
        <v>106</v>
      </c>
      <c r="F20" s="53" t="s">
        <v>74</v>
      </c>
    </row>
    <row r="21" spans="1:8" s="16" customFormat="1" ht="25.5" x14ac:dyDescent="0.2">
      <c r="A21" s="55">
        <v>42889</v>
      </c>
      <c r="B21" s="126">
        <v>119.63</v>
      </c>
      <c r="C21" s="80" t="s">
        <v>77</v>
      </c>
      <c r="D21" s="54" t="s">
        <v>49</v>
      </c>
      <c r="E21" s="54" t="s">
        <v>106</v>
      </c>
      <c r="F21" s="53" t="s">
        <v>74</v>
      </c>
    </row>
    <row r="22" spans="1:8" s="16" customFormat="1" ht="30" customHeight="1" x14ac:dyDescent="0.2">
      <c r="A22" s="36" t="s">
        <v>4</v>
      </c>
      <c r="B22" s="107">
        <f>SUM(B9:B21)</f>
        <v>3375.9400000000005</v>
      </c>
      <c r="C22" s="80"/>
      <c r="D22" s="54"/>
      <c r="E22" s="54"/>
      <c r="F22" s="53"/>
    </row>
    <row r="23" spans="1:8" s="3" customFormat="1" ht="31.15" customHeight="1" x14ac:dyDescent="0.25">
      <c r="A23" s="171" t="s">
        <v>144</v>
      </c>
      <c r="B23" s="172"/>
      <c r="C23" s="99"/>
      <c r="D23" s="99"/>
      <c r="E23" s="99"/>
      <c r="F23" s="100"/>
    </row>
    <row r="24" spans="1:8" s="16" customFormat="1" ht="30" customHeight="1" x14ac:dyDescent="0.25">
      <c r="A24" s="182" t="s">
        <v>0</v>
      </c>
      <c r="B24" s="183" t="s">
        <v>33</v>
      </c>
      <c r="C24" s="101" t="s">
        <v>247</v>
      </c>
      <c r="D24" s="101" t="s">
        <v>248</v>
      </c>
      <c r="E24" s="101" t="s">
        <v>249</v>
      </c>
      <c r="F24" s="102" t="s">
        <v>252</v>
      </c>
    </row>
    <row r="25" spans="1:8" s="16" customFormat="1" ht="50.1" customHeight="1" x14ac:dyDescent="0.2">
      <c r="A25" s="55">
        <v>42576</v>
      </c>
      <c r="B25" s="126">
        <v>69</v>
      </c>
      <c r="C25" s="80" t="s">
        <v>69</v>
      </c>
      <c r="D25" s="54" t="s">
        <v>325</v>
      </c>
      <c r="E25" s="80" t="s">
        <v>145</v>
      </c>
      <c r="F25" s="53" t="s">
        <v>253</v>
      </c>
    </row>
    <row r="26" spans="1:8" s="16" customFormat="1" ht="50.1" customHeight="1" x14ac:dyDescent="0.2">
      <c r="A26" s="55">
        <v>42607</v>
      </c>
      <c r="B26" s="126">
        <v>67.849999999999994</v>
      </c>
      <c r="C26" s="80" t="s">
        <v>111</v>
      </c>
      <c r="D26" s="54" t="s">
        <v>250</v>
      </c>
      <c r="E26" s="80" t="s">
        <v>70</v>
      </c>
      <c r="F26" s="53" t="s">
        <v>253</v>
      </c>
    </row>
    <row r="27" spans="1:8" s="16" customFormat="1" ht="50.1" customHeight="1" x14ac:dyDescent="0.2">
      <c r="A27" s="55">
        <v>42800</v>
      </c>
      <c r="B27" s="127">
        <v>69</v>
      </c>
      <c r="C27" s="80" t="s">
        <v>119</v>
      </c>
      <c r="D27" s="54" t="s">
        <v>325</v>
      </c>
      <c r="E27" s="80" t="s">
        <v>221</v>
      </c>
      <c r="F27" s="53" t="s">
        <v>142</v>
      </c>
      <c r="H27" s="54"/>
    </row>
    <row r="28" spans="1:8" s="16" customFormat="1" ht="50.1" customHeight="1" x14ac:dyDescent="0.2">
      <c r="A28" s="55">
        <v>42800</v>
      </c>
      <c r="B28" s="126">
        <v>129</v>
      </c>
      <c r="C28" s="80" t="s">
        <v>119</v>
      </c>
      <c r="D28" s="54" t="s">
        <v>251</v>
      </c>
      <c r="E28" s="80" t="s">
        <v>221</v>
      </c>
      <c r="F28" s="53" t="s">
        <v>142</v>
      </c>
    </row>
    <row r="29" spans="1:8" s="16" customFormat="1" ht="50.1" customHeight="1" x14ac:dyDescent="0.2">
      <c r="A29" s="55">
        <v>42800</v>
      </c>
      <c r="B29" s="127">
        <v>69</v>
      </c>
      <c r="C29" s="80" t="s">
        <v>146</v>
      </c>
      <c r="D29" s="54" t="s">
        <v>325</v>
      </c>
      <c r="E29" s="80" t="s">
        <v>71</v>
      </c>
      <c r="F29" s="53" t="s">
        <v>142</v>
      </c>
    </row>
    <row r="30" spans="1:8" s="16" customFormat="1" ht="76.5" x14ac:dyDescent="0.2">
      <c r="A30" s="55">
        <v>42800</v>
      </c>
      <c r="B30" s="126">
        <v>300</v>
      </c>
      <c r="C30" s="80" t="s">
        <v>302</v>
      </c>
      <c r="D30" s="54" t="s">
        <v>255</v>
      </c>
      <c r="E30" s="72" t="s">
        <v>261</v>
      </c>
      <c r="F30" s="53" t="s">
        <v>142</v>
      </c>
    </row>
    <row r="31" spans="1:8" s="16" customFormat="1" ht="50.1" customHeight="1" x14ac:dyDescent="0.2">
      <c r="A31" s="55">
        <v>42800</v>
      </c>
      <c r="B31" s="126">
        <v>300</v>
      </c>
      <c r="C31" s="80" t="s">
        <v>148</v>
      </c>
      <c r="D31" s="54" t="s">
        <v>256</v>
      </c>
      <c r="E31" s="80" t="s">
        <v>71</v>
      </c>
      <c r="F31" s="53" t="s">
        <v>142</v>
      </c>
    </row>
    <row r="32" spans="1:8" s="16" customFormat="1" ht="50.1" customHeight="1" x14ac:dyDescent="0.2">
      <c r="A32" s="55">
        <v>42845</v>
      </c>
      <c r="B32" s="127">
        <v>69</v>
      </c>
      <c r="C32" s="80" t="s">
        <v>147</v>
      </c>
      <c r="D32" s="54" t="s">
        <v>325</v>
      </c>
      <c r="E32" s="80" t="s">
        <v>149</v>
      </c>
      <c r="F32" s="53" t="s">
        <v>253</v>
      </c>
    </row>
    <row r="33" spans="1:6" s="16" customFormat="1" ht="50.1" customHeight="1" x14ac:dyDescent="0.2">
      <c r="A33" s="55">
        <v>42849</v>
      </c>
      <c r="B33" s="126">
        <v>305</v>
      </c>
      <c r="C33" s="80" t="s">
        <v>150</v>
      </c>
      <c r="D33" s="54" t="s">
        <v>257</v>
      </c>
      <c r="E33" s="80" t="s">
        <v>73</v>
      </c>
      <c r="F33" s="53" t="s">
        <v>253</v>
      </c>
    </row>
    <row r="34" spans="1:6" s="16" customFormat="1" ht="50.1" customHeight="1" x14ac:dyDescent="0.2">
      <c r="A34" s="55">
        <v>42877</v>
      </c>
      <c r="B34" s="126">
        <v>286</v>
      </c>
      <c r="C34" s="80" t="s">
        <v>110</v>
      </c>
      <c r="D34" s="54" t="s">
        <v>258</v>
      </c>
      <c r="E34" s="80" t="s">
        <v>70</v>
      </c>
      <c r="F34" s="53" t="s">
        <v>253</v>
      </c>
    </row>
    <row r="35" spans="1:6" s="16" customFormat="1" ht="51" x14ac:dyDescent="0.2">
      <c r="A35" s="55">
        <v>42889</v>
      </c>
      <c r="B35" s="126">
        <v>67.849999999999994</v>
      </c>
      <c r="C35" s="80" t="s">
        <v>151</v>
      </c>
      <c r="D35" s="54" t="s">
        <v>259</v>
      </c>
      <c r="E35" s="80" t="s">
        <v>262</v>
      </c>
      <c r="F35" s="53" t="s">
        <v>254</v>
      </c>
    </row>
    <row r="36" spans="1:6" s="16" customFormat="1" ht="51" x14ac:dyDescent="0.2">
      <c r="A36" s="55">
        <v>42890</v>
      </c>
      <c r="B36" s="128">
        <v>41.4</v>
      </c>
      <c r="C36" s="80" t="s">
        <v>152</v>
      </c>
      <c r="D36" s="54" t="s">
        <v>260</v>
      </c>
      <c r="E36" s="80" t="s">
        <v>262</v>
      </c>
      <c r="F36" s="53" t="s">
        <v>254</v>
      </c>
    </row>
    <row r="37" spans="1:6" s="16" customFormat="1" ht="30" customHeight="1" x14ac:dyDescent="0.2">
      <c r="A37" s="36" t="s">
        <v>4</v>
      </c>
      <c r="B37" s="107">
        <f>SUM(B25:B36)</f>
        <v>1773.1</v>
      </c>
      <c r="C37" s="80"/>
      <c r="D37" s="54"/>
      <c r="E37" s="80"/>
      <c r="F37" s="53"/>
    </row>
    <row r="38" spans="1:6" ht="30" customHeight="1" x14ac:dyDescent="0.2">
      <c r="A38" s="38" t="s">
        <v>13</v>
      </c>
      <c r="B38" s="129">
        <f>SUM(B22+B37)</f>
        <v>5149.0400000000009</v>
      </c>
      <c r="C38" s="90"/>
      <c r="D38" s="90"/>
      <c r="E38" s="90"/>
      <c r="F38" s="88"/>
    </row>
    <row r="39" spans="1:6" x14ac:dyDescent="0.2">
      <c r="A39" s="60"/>
      <c r="C39" s="82"/>
      <c r="D39" s="82"/>
      <c r="E39" s="82"/>
      <c r="F39" s="82"/>
    </row>
    <row r="40" spans="1:6" x14ac:dyDescent="0.2">
      <c r="A40" s="60"/>
      <c r="B40" s="131"/>
      <c r="C40" s="83"/>
      <c r="D40" s="82"/>
      <c r="E40" s="82"/>
      <c r="F40" s="82"/>
    </row>
    <row r="41" spans="1:6" x14ac:dyDescent="0.2">
      <c r="A41" s="181"/>
      <c r="B41" s="181"/>
      <c r="C41" s="181"/>
      <c r="D41" s="181"/>
      <c r="E41" s="181"/>
      <c r="F41" s="181"/>
    </row>
    <row r="42" spans="1:6" x14ac:dyDescent="0.2">
      <c r="A42" s="150"/>
      <c r="B42" s="150"/>
      <c r="C42" s="150"/>
      <c r="D42" s="82"/>
      <c r="E42" s="82"/>
      <c r="F42" s="82"/>
    </row>
    <row r="43" spans="1:6" x14ac:dyDescent="0.2">
      <c r="A43" s="42"/>
      <c r="B43" s="132"/>
      <c r="C43" s="83"/>
      <c r="D43" s="82"/>
      <c r="E43" s="82"/>
      <c r="F43" s="82"/>
    </row>
    <row r="44" spans="1:6" x14ac:dyDescent="0.2">
      <c r="A44" s="42"/>
      <c r="B44" s="132"/>
      <c r="C44" s="83"/>
      <c r="D44" s="83"/>
      <c r="E44" s="83"/>
      <c r="F44" s="83"/>
    </row>
    <row r="45" spans="1:6" ht="12.75" customHeight="1" x14ac:dyDescent="0.2">
      <c r="A45" s="170"/>
      <c r="B45" s="170"/>
      <c r="C45" s="89"/>
      <c r="D45" s="84"/>
      <c r="E45" s="84"/>
      <c r="F45" s="84"/>
    </row>
    <row r="46" spans="1:6" x14ac:dyDescent="0.2">
      <c r="A46" s="82"/>
      <c r="C46" s="82"/>
      <c r="D46" s="82"/>
      <c r="E46" s="82"/>
      <c r="F46" s="82"/>
    </row>
    <row r="47" spans="1:6" x14ac:dyDescent="0.2">
      <c r="A47" s="82"/>
      <c r="C47" s="82"/>
      <c r="D47" s="82"/>
      <c r="E47" s="82"/>
      <c r="F47" s="82"/>
    </row>
    <row r="48" spans="1:6" x14ac:dyDescent="0.2">
      <c r="A48" s="40"/>
      <c r="D48" s="40"/>
      <c r="E48" s="40"/>
      <c r="F48" s="40"/>
    </row>
    <row r="49" spans="1:6" x14ac:dyDescent="0.2">
      <c r="A49" s="40"/>
      <c r="D49" s="40"/>
      <c r="E49" s="40"/>
      <c r="F49" s="40"/>
    </row>
    <row r="50" spans="1:6" x14ac:dyDescent="0.2">
      <c r="A50" s="40"/>
      <c r="D50" s="40"/>
      <c r="E50" s="40"/>
      <c r="F50" s="40"/>
    </row>
  </sheetData>
  <sortState ref="A14:F40">
    <sortCondition ref="A13"/>
  </sortState>
  <mergeCells count="13">
    <mergeCell ref="A45:B45"/>
    <mergeCell ref="A7:B7"/>
    <mergeCell ref="A42:C42"/>
    <mergeCell ref="A1:F1"/>
    <mergeCell ref="A6:F6"/>
    <mergeCell ref="B2:F2"/>
    <mergeCell ref="B3:F3"/>
    <mergeCell ref="B4:F4"/>
    <mergeCell ref="A5:F5"/>
    <mergeCell ref="A41:F41"/>
    <mergeCell ref="A23:B23"/>
    <mergeCell ref="A8:B8"/>
    <mergeCell ref="A24:B24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zoomScaleNormal="100" workbookViewId="0">
      <selection activeCell="D65" sqref="D65"/>
    </sheetView>
  </sheetViews>
  <sheetFormatPr defaultColWidth="9.28515625" defaultRowHeight="12.75" x14ac:dyDescent="0.2"/>
  <cols>
    <col min="1" max="1" width="27.5703125" style="20" customWidth="1"/>
    <col min="2" max="3" width="27.5703125" style="60" customWidth="1"/>
    <col min="4" max="4" width="27.5703125" style="139" customWidth="1"/>
    <col min="5" max="5" width="27.5703125" style="60" customWidth="1"/>
    <col min="6" max="6" width="35.28515625" style="21" customWidth="1"/>
    <col min="7" max="16384" width="9.28515625" style="21"/>
  </cols>
  <sheetData>
    <row r="1" spans="1:6" ht="36" customHeight="1" x14ac:dyDescent="0.2">
      <c r="A1" s="173" t="s">
        <v>14</v>
      </c>
      <c r="B1" s="173"/>
      <c r="C1" s="173"/>
      <c r="D1" s="173"/>
      <c r="E1" s="173"/>
    </row>
    <row r="2" spans="1:6" ht="36" customHeight="1" x14ac:dyDescent="0.2">
      <c r="A2" s="87" t="s">
        <v>7</v>
      </c>
      <c r="B2" s="186" t="str">
        <f>Travel!B2</f>
        <v>Ministry of Defence</v>
      </c>
      <c r="C2" s="186"/>
      <c r="D2" s="186"/>
      <c r="E2" s="186"/>
      <c r="F2" s="30"/>
    </row>
    <row r="3" spans="1:6" ht="36" customHeight="1" x14ac:dyDescent="0.2">
      <c r="A3" s="87" t="s">
        <v>8</v>
      </c>
      <c r="B3" s="187" t="str">
        <f>Travel!B3</f>
        <v>Helene Quilter</v>
      </c>
      <c r="C3" s="187"/>
      <c r="D3" s="187"/>
      <c r="E3" s="187"/>
      <c r="F3" s="31"/>
    </row>
    <row r="4" spans="1:6" ht="36" customHeight="1" x14ac:dyDescent="0.2">
      <c r="A4" s="87" t="s">
        <v>3</v>
      </c>
      <c r="B4" s="187" t="str">
        <f>Travel!B4</f>
        <v>1 July 2016 to 30 June 2017 (or specify applicable part year)*</v>
      </c>
      <c r="C4" s="187"/>
      <c r="D4" s="187"/>
      <c r="E4" s="187"/>
      <c r="F4" s="31"/>
    </row>
    <row r="5" spans="1:6" ht="36" customHeight="1" x14ac:dyDescent="0.2">
      <c r="A5" s="188" t="s">
        <v>22</v>
      </c>
      <c r="B5" s="189"/>
      <c r="C5" s="189"/>
      <c r="D5" s="189"/>
      <c r="E5" s="190"/>
    </row>
    <row r="6" spans="1:6" ht="20.100000000000001" customHeight="1" x14ac:dyDescent="0.2">
      <c r="A6" s="184" t="s">
        <v>25</v>
      </c>
      <c r="B6" s="184"/>
      <c r="C6" s="184"/>
      <c r="D6" s="184"/>
      <c r="E6" s="185"/>
      <c r="F6" s="32"/>
    </row>
    <row r="7" spans="1:6" s="3" customFormat="1" ht="31.15" customHeight="1" x14ac:dyDescent="0.25">
      <c r="A7" s="171" t="s">
        <v>154</v>
      </c>
      <c r="B7" s="172"/>
      <c r="C7" s="99"/>
      <c r="D7" s="135"/>
      <c r="E7" s="99"/>
      <c r="F7" s="13"/>
    </row>
    <row r="8" spans="1:6" ht="25.5" x14ac:dyDescent="0.2">
      <c r="A8" s="85" t="s">
        <v>0</v>
      </c>
      <c r="B8" s="2" t="s">
        <v>197</v>
      </c>
      <c r="C8" s="2" t="s">
        <v>17</v>
      </c>
      <c r="D8" s="136" t="s">
        <v>34</v>
      </c>
      <c r="E8" s="10" t="s">
        <v>63</v>
      </c>
    </row>
    <row r="9" spans="1:6" s="15" customFormat="1" ht="38.25" x14ac:dyDescent="0.2">
      <c r="A9" s="55">
        <v>42555</v>
      </c>
      <c r="B9" s="48" t="s">
        <v>166</v>
      </c>
      <c r="C9" s="48" t="s">
        <v>334</v>
      </c>
      <c r="D9" s="106" t="s">
        <v>264</v>
      </c>
      <c r="E9" s="54" t="s">
        <v>268</v>
      </c>
      <c r="F9" s="54"/>
    </row>
    <row r="10" spans="1:6" s="58" customFormat="1" ht="51" x14ac:dyDescent="0.2">
      <c r="A10" s="55">
        <v>42559</v>
      </c>
      <c r="B10" s="48" t="s">
        <v>167</v>
      </c>
      <c r="C10" s="86" t="s">
        <v>198</v>
      </c>
      <c r="D10" s="106" t="s">
        <v>264</v>
      </c>
      <c r="E10" s="48" t="s">
        <v>246</v>
      </c>
      <c r="F10" s="54"/>
    </row>
    <row r="11" spans="1:6" s="15" customFormat="1" ht="51" x14ac:dyDescent="0.2">
      <c r="A11" s="55">
        <v>42576</v>
      </c>
      <c r="B11" s="48" t="s">
        <v>168</v>
      </c>
      <c r="C11" s="48" t="s">
        <v>263</v>
      </c>
      <c r="D11" s="106" t="s">
        <v>264</v>
      </c>
      <c r="E11" s="54" t="s">
        <v>156</v>
      </c>
      <c r="F11" s="54"/>
    </row>
    <row r="12" spans="1:6" s="15" customFormat="1" ht="38.25" x14ac:dyDescent="0.2">
      <c r="A12" s="55">
        <v>42943</v>
      </c>
      <c r="B12" s="48" t="s">
        <v>169</v>
      </c>
      <c r="C12" s="48" t="s">
        <v>199</v>
      </c>
      <c r="D12" s="106" t="s">
        <v>265</v>
      </c>
      <c r="E12" s="54" t="s">
        <v>46</v>
      </c>
      <c r="F12" s="54"/>
    </row>
    <row r="13" spans="1:6" s="15" customFormat="1" ht="38.25" x14ac:dyDescent="0.2">
      <c r="A13" s="55">
        <v>42590</v>
      </c>
      <c r="B13" s="48" t="s">
        <v>165</v>
      </c>
      <c r="C13" s="48" t="s">
        <v>158</v>
      </c>
      <c r="D13" s="106" t="s">
        <v>264</v>
      </c>
      <c r="E13" s="54" t="s">
        <v>157</v>
      </c>
      <c r="F13" s="54"/>
    </row>
    <row r="14" spans="1:6" s="15" customFormat="1" ht="38.25" x14ac:dyDescent="0.2">
      <c r="A14" s="55">
        <v>42592</v>
      </c>
      <c r="B14" s="48" t="s">
        <v>162</v>
      </c>
      <c r="C14" s="48" t="s">
        <v>155</v>
      </c>
      <c r="D14" s="106" t="s">
        <v>264</v>
      </c>
      <c r="E14" s="54" t="s">
        <v>174</v>
      </c>
      <c r="F14" s="54"/>
    </row>
    <row r="15" spans="1:6" s="15" customFormat="1" ht="25.5" x14ac:dyDescent="0.2">
      <c r="A15" s="55">
        <v>42594</v>
      </c>
      <c r="B15" s="48" t="s">
        <v>300</v>
      </c>
      <c r="C15" s="48" t="s">
        <v>155</v>
      </c>
      <c r="D15" s="106" t="s">
        <v>264</v>
      </c>
      <c r="E15" s="54" t="s">
        <v>301</v>
      </c>
      <c r="F15" s="54"/>
    </row>
    <row r="16" spans="1:6" s="15" customFormat="1" ht="51" x14ac:dyDescent="0.2">
      <c r="A16" s="55">
        <v>42599</v>
      </c>
      <c r="B16" s="48" t="s">
        <v>164</v>
      </c>
      <c r="C16" s="48" t="s">
        <v>114</v>
      </c>
      <c r="D16" s="106" t="s">
        <v>265</v>
      </c>
      <c r="E16" s="54" t="s">
        <v>45</v>
      </c>
      <c r="F16" s="54"/>
    </row>
    <row r="17" spans="1:6" s="15" customFormat="1" ht="51" x14ac:dyDescent="0.2">
      <c r="A17" s="55">
        <v>42600</v>
      </c>
      <c r="B17" s="48" t="s">
        <v>200</v>
      </c>
      <c r="C17" s="48" t="s">
        <v>159</v>
      </c>
      <c r="D17" s="106" t="s">
        <v>265</v>
      </c>
      <c r="E17" s="54" t="s">
        <v>299</v>
      </c>
      <c r="F17" s="54"/>
    </row>
    <row r="18" spans="1:6" s="15" customFormat="1" ht="38.25" x14ac:dyDescent="0.2">
      <c r="A18" s="55">
        <v>42606</v>
      </c>
      <c r="B18" s="48" t="s">
        <v>163</v>
      </c>
      <c r="C18" s="48" t="s">
        <v>201</v>
      </c>
      <c r="D18" s="106" t="s">
        <v>265</v>
      </c>
      <c r="E18" s="54" t="s">
        <v>298</v>
      </c>
      <c r="F18" s="54"/>
    </row>
    <row r="19" spans="1:6" s="15" customFormat="1" ht="25.5" x14ac:dyDescent="0.2">
      <c r="A19" s="55">
        <v>42607</v>
      </c>
      <c r="B19" s="48" t="s">
        <v>162</v>
      </c>
      <c r="C19" s="48" t="s">
        <v>155</v>
      </c>
      <c r="D19" s="106" t="s">
        <v>264</v>
      </c>
      <c r="E19" s="54" t="s">
        <v>202</v>
      </c>
      <c r="F19" s="54"/>
    </row>
    <row r="20" spans="1:6" s="15" customFormat="1" ht="38.25" x14ac:dyDescent="0.2">
      <c r="A20" s="105">
        <v>42611</v>
      </c>
      <c r="B20" s="48" t="s">
        <v>222</v>
      </c>
      <c r="C20" s="48" t="s">
        <v>160</v>
      </c>
      <c r="D20" s="106" t="s">
        <v>265</v>
      </c>
      <c r="E20" s="54" t="s">
        <v>269</v>
      </c>
      <c r="F20" s="54"/>
    </row>
    <row r="21" spans="1:6" s="15" customFormat="1" ht="25.5" x14ac:dyDescent="0.2">
      <c r="A21" s="55">
        <v>42621</v>
      </c>
      <c r="B21" s="48" t="s">
        <v>161</v>
      </c>
      <c r="C21" s="48" t="s">
        <v>297</v>
      </c>
      <c r="D21" s="106" t="s">
        <v>265</v>
      </c>
      <c r="E21" s="54" t="s">
        <v>246</v>
      </c>
      <c r="F21" s="54"/>
    </row>
    <row r="22" spans="1:6" s="15" customFormat="1" ht="25.5" x14ac:dyDescent="0.2">
      <c r="A22" s="55">
        <v>42632</v>
      </c>
      <c r="B22" s="48" t="s">
        <v>170</v>
      </c>
      <c r="C22" s="48" t="s">
        <v>109</v>
      </c>
      <c r="D22" s="106" t="s">
        <v>265</v>
      </c>
      <c r="E22" s="54" t="s">
        <v>44</v>
      </c>
      <c r="F22" s="54"/>
    </row>
    <row r="23" spans="1:6" s="15" customFormat="1" ht="38.25" x14ac:dyDescent="0.2">
      <c r="A23" s="55">
        <v>42635</v>
      </c>
      <c r="B23" s="48" t="s">
        <v>181</v>
      </c>
      <c r="C23" s="48" t="s">
        <v>115</v>
      </c>
      <c r="D23" s="106" t="s">
        <v>265</v>
      </c>
      <c r="E23" s="54" t="s">
        <v>43</v>
      </c>
      <c r="F23" s="54"/>
    </row>
    <row r="24" spans="1:6" s="15" customFormat="1" ht="38.25" x14ac:dyDescent="0.2">
      <c r="A24" s="55">
        <v>42641</v>
      </c>
      <c r="B24" s="48" t="s">
        <v>307</v>
      </c>
      <c r="C24" s="48" t="s">
        <v>116</v>
      </c>
      <c r="D24" s="106" t="s">
        <v>265</v>
      </c>
      <c r="E24" s="54" t="s">
        <v>172</v>
      </c>
      <c r="F24" s="54"/>
    </row>
    <row r="25" spans="1:6" s="15" customFormat="1" ht="25.5" x14ac:dyDescent="0.2">
      <c r="A25" s="55">
        <v>42663</v>
      </c>
      <c r="B25" s="48" t="s">
        <v>173</v>
      </c>
      <c r="C25" s="48" t="s">
        <v>62</v>
      </c>
      <c r="D25" s="106" t="s">
        <v>264</v>
      </c>
      <c r="E25" s="54" t="s">
        <v>347</v>
      </c>
      <c r="F25" s="54"/>
    </row>
    <row r="26" spans="1:6" s="15" customFormat="1" ht="38.25" x14ac:dyDescent="0.2">
      <c r="A26" s="55">
        <v>42685</v>
      </c>
      <c r="B26" s="48" t="s">
        <v>191</v>
      </c>
      <c r="C26" s="48" t="s">
        <v>159</v>
      </c>
      <c r="D26" s="106" t="s">
        <v>265</v>
      </c>
      <c r="E26" s="54" t="s">
        <v>42</v>
      </c>
      <c r="F26" s="54"/>
    </row>
    <row r="27" spans="1:6" s="15" customFormat="1" ht="51" x14ac:dyDescent="0.2">
      <c r="A27" s="55">
        <v>42691</v>
      </c>
      <c r="B27" s="48" t="s">
        <v>176</v>
      </c>
      <c r="C27" s="48" t="s">
        <v>58</v>
      </c>
      <c r="D27" s="106" t="s">
        <v>265</v>
      </c>
      <c r="E27" s="54" t="s">
        <v>41</v>
      </c>
      <c r="F27" s="54"/>
    </row>
    <row r="28" spans="1:6" s="15" customFormat="1" ht="38.25" x14ac:dyDescent="0.2">
      <c r="A28" s="55">
        <v>42691</v>
      </c>
      <c r="B28" s="48" t="s">
        <v>175</v>
      </c>
      <c r="C28" s="48" t="s">
        <v>109</v>
      </c>
      <c r="D28" s="106" t="s">
        <v>265</v>
      </c>
      <c r="E28" s="54" t="s">
        <v>270</v>
      </c>
      <c r="F28" s="54"/>
    </row>
    <row r="29" spans="1:6" s="15" customFormat="1" ht="63.75" x14ac:dyDescent="0.2">
      <c r="A29" s="55">
        <v>42697</v>
      </c>
      <c r="B29" s="48" t="s">
        <v>177</v>
      </c>
      <c r="C29" s="48" t="s">
        <v>178</v>
      </c>
      <c r="D29" s="106" t="s">
        <v>265</v>
      </c>
      <c r="E29" s="54" t="s">
        <v>271</v>
      </c>
      <c r="F29" s="54"/>
    </row>
    <row r="30" spans="1:6" s="15" customFormat="1" ht="25.5" x14ac:dyDescent="0.2">
      <c r="A30" s="55">
        <v>42698</v>
      </c>
      <c r="B30" s="48" t="s">
        <v>168</v>
      </c>
      <c r="C30" s="48" t="s">
        <v>179</v>
      </c>
      <c r="D30" s="106" t="s">
        <v>264</v>
      </c>
      <c r="E30" s="54" t="s">
        <v>203</v>
      </c>
      <c r="F30" s="54"/>
    </row>
    <row r="31" spans="1:6" s="15" customFormat="1" ht="38.25" x14ac:dyDescent="0.2">
      <c r="A31" s="55">
        <v>42702</v>
      </c>
      <c r="B31" s="48" t="s">
        <v>171</v>
      </c>
      <c r="C31" s="48" t="s">
        <v>116</v>
      </c>
      <c r="D31" s="106" t="s">
        <v>265</v>
      </c>
      <c r="E31" s="54" t="s">
        <v>296</v>
      </c>
      <c r="F31" s="54"/>
    </row>
    <row r="32" spans="1:6" s="15" customFormat="1" ht="38.25" x14ac:dyDescent="0.2">
      <c r="A32" s="55">
        <v>42717</v>
      </c>
      <c r="B32" s="48" t="s">
        <v>306</v>
      </c>
      <c r="C32" s="48" t="s">
        <v>180</v>
      </c>
      <c r="D32" s="106" t="s">
        <v>266</v>
      </c>
      <c r="E32" s="54" t="s">
        <v>272</v>
      </c>
      <c r="F32" s="54"/>
    </row>
    <row r="33" spans="1:6" s="15" customFormat="1" ht="25.5" x14ac:dyDescent="0.2">
      <c r="A33" s="55">
        <v>42719</v>
      </c>
      <c r="B33" s="48" t="s">
        <v>182</v>
      </c>
      <c r="C33" s="48" t="s">
        <v>351</v>
      </c>
      <c r="D33" s="106" t="s">
        <v>264</v>
      </c>
      <c r="E33" s="54" t="s">
        <v>246</v>
      </c>
      <c r="F33" s="54"/>
    </row>
    <row r="34" spans="1:6" s="15" customFormat="1" ht="38.25" x14ac:dyDescent="0.2">
      <c r="A34" s="55">
        <v>42761</v>
      </c>
      <c r="B34" s="48" t="s">
        <v>273</v>
      </c>
      <c r="C34" s="48" t="s">
        <v>59</v>
      </c>
      <c r="D34" s="106" t="s">
        <v>265</v>
      </c>
      <c r="E34" s="54" t="s">
        <v>274</v>
      </c>
      <c r="F34" s="54"/>
    </row>
    <row r="35" spans="1:6" s="15" customFormat="1" ht="25.5" x14ac:dyDescent="0.2">
      <c r="A35" s="55">
        <v>42774</v>
      </c>
      <c r="B35" s="48" t="s">
        <v>303</v>
      </c>
      <c r="C35" s="48" t="s">
        <v>117</v>
      </c>
      <c r="D35" s="106" t="s">
        <v>265</v>
      </c>
      <c r="E35" s="54" t="s">
        <v>40</v>
      </c>
      <c r="F35" s="54"/>
    </row>
    <row r="36" spans="1:6" s="15" customFormat="1" ht="25.5" x14ac:dyDescent="0.2">
      <c r="A36" s="55">
        <v>42775</v>
      </c>
      <c r="B36" s="48" t="s">
        <v>183</v>
      </c>
      <c r="C36" s="48" t="s">
        <v>155</v>
      </c>
      <c r="D36" s="106" t="s">
        <v>264</v>
      </c>
      <c r="E36" s="54" t="s">
        <v>204</v>
      </c>
      <c r="F36" s="54"/>
    </row>
    <row r="37" spans="1:6" s="15" customFormat="1" ht="38.25" x14ac:dyDescent="0.2">
      <c r="A37" s="55">
        <v>42781</v>
      </c>
      <c r="B37" s="48" t="s">
        <v>184</v>
      </c>
      <c r="C37" s="48" t="s">
        <v>61</v>
      </c>
      <c r="D37" s="106" t="s">
        <v>265</v>
      </c>
      <c r="E37" s="54" t="s">
        <v>185</v>
      </c>
      <c r="F37" s="54"/>
    </row>
    <row r="38" spans="1:6" s="15" customFormat="1" ht="51" x14ac:dyDescent="0.2">
      <c r="A38" s="55">
        <v>42791</v>
      </c>
      <c r="B38" s="48" t="s">
        <v>305</v>
      </c>
      <c r="C38" s="48" t="s">
        <v>186</v>
      </c>
      <c r="D38" s="106" t="s">
        <v>265</v>
      </c>
      <c r="E38" s="54" t="s">
        <v>304</v>
      </c>
      <c r="F38" s="54"/>
    </row>
    <row r="39" spans="1:6" s="15" customFormat="1" ht="25.5" x14ac:dyDescent="0.2">
      <c r="A39" s="55">
        <v>42794</v>
      </c>
      <c r="B39" s="48" t="s">
        <v>165</v>
      </c>
      <c r="C39" s="48" t="s">
        <v>155</v>
      </c>
      <c r="D39" s="106" t="s">
        <v>264</v>
      </c>
      <c r="E39" s="54" t="s">
        <v>187</v>
      </c>
      <c r="F39" s="54"/>
    </row>
    <row r="40" spans="1:6" s="15" customFormat="1" ht="25.5" x14ac:dyDescent="0.2">
      <c r="A40" s="55">
        <v>42815</v>
      </c>
      <c r="B40" s="48" t="s">
        <v>275</v>
      </c>
      <c r="C40" s="48" t="s">
        <v>276</v>
      </c>
      <c r="D40" s="106" t="s">
        <v>267</v>
      </c>
      <c r="E40" s="54" t="s">
        <v>39</v>
      </c>
      <c r="F40" s="54"/>
    </row>
    <row r="41" spans="1:6" s="15" customFormat="1" ht="25.5" x14ac:dyDescent="0.2">
      <c r="A41" s="55">
        <v>42816</v>
      </c>
      <c r="B41" s="48" t="s">
        <v>188</v>
      </c>
      <c r="C41" s="48" t="s">
        <v>60</v>
      </c>
      <c r="D41" s="106" t="s">
        <v>265</v>
      </c>
      <c r="E41" s="54" t="s">
        <v>295</v>
      </c>
      <c r="F41" s="54"/>
    </row>
    <row r="42" spans="1:6" s="15" customFormat="1" ht="25.5" x14ac:dyDescent="0.2">
      <c r="A42" s="55">
        <v>42830</v>
      </c>
      <c r="B42" s="48" t="s">
        <v>189</v>
      </c>
      <c r="C42" s="48" t="s">
        <v>58</v>
      </c>
      <c r="D42" s="106" t="s">
        <v>267</v>
      </c>
      <c r="E42" s="54" t="s">
        <v>38</v>
      </c>
      <c r="F42" s="54"/>
    </row>
    <row r="43" spans="1:6" s="15" customFormat="1" ht="51" x14ac:dyDescent="0.2">
      <c r="A43" s="55">
        <v>42888</v>
      </c>
      <c r="B43" s="48" t="s">
        <v>190</v>
      </c>
      <c r="C43" s="48" t="s">
        <v>57</v>
      </c>
      <c r="D43" s="106" t="s">
        <v>265</v>
      </c>
      <c r="E43" s="54" t="s">
        <v>291</v>
      </c>
      <c r="F43" s="54"/>
    </row>
    <row r="44" spans="1:6" s="58" customFormat="1" ht="27" customHeight="1" x14ac:dyDescent="0.2">
      <c r="A44" s="36" t="s">
        <v>4</v>
      </c>
      <c r="B44" s="133"/>
      <c r="C44" s="133"/>
      <c r="D44" s="113" t="s">
        <v>265</v>
      </c>
      <c r="E44" s="134"/>
      <c r="F44" s="54"/>
    </row>
    <row r="45" spans="1:6" s="16" customFormat="1" ht="33.75" customHeight="1" x14ac:dyDescent="0.25">
      <c r="A45" s="171" t="s">
        <v>153</v>
      </c>
      <c r="B45" s="172"/>
      <c r="C45" s="99"/>
      <c r="D45" s="135"/>
      <c r="E45" s="99"/>
      <c r="F45" s="54"/>
    </row>
    <row r="46" spans="1:6" s="58" customFormat="1" ht="25.5" x14ac:dyDescent="0.2">
      <c r="A46" s="85" t="s">
        <v>0</v>
      </c>
      <c r="B46" s="2" t="s">
        <v>197</v>
      </c>
      <c r="C46" s="2" t="s">
        <v>17</v>
      </c>
      <c r="D46" s="136" t="s">
        <v>34</v>
      </c>
      <c r="E46" s="10" t="s">
        <v>63</v>
      </c>
      <c r="F46" s="54"/>
    </row>
    <row r="47" spans="1:6" s="58" customFormat="1" ht="51" x14ac:dyDescent="0.2">
      <c r="A47" s="55">
        <v>42576</v>
      </c>
      <c r="B47" s="48" t="s">
        <v>278</v>
      </c>
      <c r="C47" s="48" t="s">
        <v>69</v>
      </c>
      <c r="D47" s="124">
        <v>464</v>
      </c>
      <c r="E47" s="54" t="s">
        <v>192</v>
      </c>
      <c r="F47" s="54"/>
    </row>
    <row r="48" spans="1:6" s="58" customFormat="1" ht="76.5" x14ac:dyDescent="0.2">
      <c r="A48" s="55">
        <v>42941</v>
      </c>
      <c r="B48" s="48" t="s">
        <v>279</v>
      </c>
      <c r="C48" s="48" t="s">
        <v>69</v>
      </c>
      <c r="D48" s="125" t="s">
        <v>265</v>
      </c>
      <c r="E48" s="54" t="s">
        <v>193</v>
      </c>
      <c r="F48" s="54"/>
    </row>
    <row r="49" spans="1:6" s="58" customFormat="1" ht="51" x14ac:dyDescent="0.2">
      <c r="A49" s="55">
        <v>42941</v>
      </c>
      <c r="B49" s="48" t="s">
        <v>294</v>
      </c>
      <c r="C49" s="48" t="s">
        <v>69</v>
      </c>
      <c r="D49" s="125" t="s">
        <v>265</v>
      </c>
      <c r="E49" s="54" t="s">
        <v>192</v>
      </c>
      <c r="F49" s="54"/>
    </row>
    <row r="50" spans="1:6" s="58" customFormat="1" ht="25.5" x14ac:dyDescent="0.2">
      <c r="A50" s="55">
        <v>42972</v>
      </c>
      <c r="B50" s="103" t="s">
        <v>285</v>
      </c>
      <c r="C50" s="48" t="s">
        <v>111</v>
      </c>
      <c r="D50" s="125" t="s">
        <v>205</v>
      </c>
      <c r="E50" s="54" t="s">
        <v>70</v>
      </c>
      <c r="F50" s="54"/>
    </row>
    <row r="51" spans="1:6" s="58" customFormat="1" ht="63.75" x14ac:dyDescent="0.2">
      <c r="A51" s="55">
        <v>42707</v>
      </c>
      <c r="B51" s="48" t="s">
        <v>293</v>
      </c>
      <c r="C51" s="48" t="s">
        <v>109</v>
      </c>
      <c r="D51" s="124">
        <v>70</v>
      </c>
      <c r="E51" s="54" t="s">
        <v>72</v>
      </c>
      <c r="F51" s="54"/>
    </row>
    <row r="52" spans="1:6" s="58" customFormat="1" ht="38.25" x14ac:dyDescent="0.2">
      <c r="A52" s="55">
        <v>42716</v>
      </c>
      <c r="B52" s="48" t="s">
        <v>329</v>
      </c>
      <c r="C52" s="48" t="s">
        <v>68</v>
      </c>
      <c r="D52" s="124" t="s">
        <v>206</v>
      </c>
      <c r="E52" s="54" t="s">
        <v>330</v>
      </c>
      <c r="F52" s="54"/>
    </row>
    <row r="53" spans="1:6" s="58" customFormat="1" ht="38.25" x14ac:dyDescent="0.2">
      <c r="A53" s="55">
        <v>42718</v>
      </c>
      <c r="B53" s="48" t="s">
        <v>329</v>
      </c>
      <c r="C53" s="48" t="s">
        <v>66</v>
      </c>
      <c r="D53" s="125" t="s">
        <v>207</v>
      </c>
      <c r="E53" s="54" t="s">
        <v>330</v>
      </c>
      <c r="F53" s="54"/>
    </row>
    <row r="54" spans="1:6" s="58" customFormat="1" ht="25.5" x14ac:dyDescent="0.2">
      <c r="A54" s="55">
        <v>42718</v>
      </c>
      <c r="B54" s="48" t="s">
        <v>286</v>
      </c>
      <c r="C54" s="48" t="s">
        <v>208</v>
      </c>
      <c r="D54" s="124">
        <v>35</v>
      </c>
      <c r="E54" s="54" t="s">
        <v>330</v>
      </c>
      <c r="F54" s="54"/>
    </row>
    <row r="55" spans="1:6" s="58" customFormat="1" ht="25.5" x14ac:dyDescent="0.2">
      <c r="A55" s="55">
        <v>42762</v>
      </c>
      <c r="B55" s="48" t="s">
        <v>280</v>
      </c>
      <c r="C55" s="48" t="s">
        <v>67</v>
      </c>
      <c r="D55" s="125" t="s">
        <v>265</v>
      </c>
      <c r="E55" s="54" t="s">
        <v>330</v>
      </c>
      <c r="F55" s="54"/>
    </row>
    <row r="56" spans="1:6" s="58" customFormat="1" ht="38.25" x14ac:dyDescent="0.2">
      <c r="A56" s="55">
        <v>42762</v>
      </c>
      <c r="B56" s="48" t="s">
        <v>348</v>
      </c>
      <c r="C56" s="48" t="s">
        <v>209</v>
      </c>
      <c r="D56" s="106" t="s">
        <v>265</v>
      </c>
      <c r="E56" s="54" t="s">
        <v>330</v>
      </c>
      <c r="F56" s="54"/>
    </row>
    <row r="57" spans="1:6" s="58" customFormat="1" ht="38.25" x14ac:dyDescent="0.2">
      <c r="A57" s="55">
        <v>42845</v>
      </c>
      <c r="B57" s="48" t="s">
        <v>341</v>
      </c>
      <c r="C57" s="48" t="s">
        <v>120</v>
      </c>
      <c r="D57" s="106" t="s">
        <v>265</v>
      </c>
      <c r="E57" s="54" t="s">
        <v>194</v>
      </c>
      <c r="F57" s="54"/>
    </row>
    <row r="58" spans="1:6" s="58" customFormat="1" ht="38.25" x14ac:dyDescent="0.2">
      <c r="A58" s="55">
        <v>42800</v>
      </c>
      <c r="B58" s="48" t="s">
        <v>287</v>
      </c>
      <c r="C58" s="48" t="s">
        <v>119</v>
      </c>
      <c r="D58" s="106" t="s">
        <v>265</v>
      </c>
      <c r="E58" s="54" t="s">
        <v>71</v>
      </c>
      <c r="F58" s="54"/>
    </row>
    <row r="59" spans="1:6" s="58" customFormat="1" ht="38.25" x14ac:dyDescent="0.2">
      <c r="A59" s="55">
        <v>42800</v>
      </c>
      <c r="B59" s="48" t="s">
        <v>281</v>
      </c>
      <c r="C59" s="48" t="s">
        <v>113</v>
      </c>
      <c r="D59" s="106" t="s">
        <v>265</v>
      </c>
      <c r="E59" s="54" t="s">
        <v>335</v>
      </c>
      <c r="F59" s="54"/>
    </row>
    <row r="60" spans="1:6" s="58" customFormat="1" ht="38.25" x14ac:dyDescent="0.2">
      <c r="A60" s="55">
        <v>42800</v>
      </c>
      <c r="B60" s="48" t="s">
        <v>288</v>
      </c>
      <c r="C60" s="48" t="s">
        <v>112</v>
      </c>
      <c r="D60" s="124" t="s">
        <v>265</v>
      </c>
      <c r="E60" s="54" t="s">
        <v>71</v>
      </c>
      <c r="F60" s="54"/>
    </row>
    <row r="61" spans="1:6" s="58" customFormat="1" ht="38.25" x14ac:dyDescent="0.2">
      <c r="A61" s="55">
        <v>42800</v>
      </c>
      <c r="B61" s="48" t="s">
        <v>282</v>
      </c>
      <c r="C61" s="48" t="s">
        <v>65</v>
      </c>
      <c r="D61" s="106" t="s">
        <v>265</v>
      </c>
      <c r="E61" s="54" t="s">
        <v>71</v>
      </c>
      <c r="F61" s="54"/>
    </row>
    <row r="62" spans="1:6" s="58" customFormat="1" ht="51" x14ac:dyDescent="0.2">
      <c r="A62" s="55">
        <v>42800</v>
      </c>
      <c r="B62" s="48" t="s">
        <v>283</v>
      </c>
      <c r="C62" s="48" t="s">
        <v>112</v>
      </c>
      <c r="D62" s="106" t="s">
        <v>265</v>
      </c>
      <c r="E62" s="54" t="s">
        <v>71</v>
      </c>
      <c r="F62" s="54"/>
    </row>
    <row r="63" spans="1:6" s="58" customFormat="1" ht="38.25" x14ac:dyDescent="0.2">
      <c r="A63" s="55">
        <v>42800</v>
      </c>
      <c r="B63" s="48" t="s">
        <v>281</v>
      </c>
      <c r="C63" s="48" t="s">
        <v>118</v>
      </c>
      <c r="D63" s="106" t="s">
        <v>265</v>
      </c>
      <c r="E63" s="54" t="s">
        <v>335</v>
      </c>
      <c r="F63" s="54"/>
    </row>
    <row r="64" spans="1:6" s="58" customFormat="1" ht="38.25" x14ac:dyDescent="0.2">
      <c r="A64" s="55">
        <v>42877</v>
      </c>
      <c r="B64" s="48" t="s">
        <v>284</v>
      </c>
      <c r="C64" s="48" t="s">
        <v>110</v>
      </c>
      <c r="D64" s="106" t="s">
        <v>265</v>
      </c>
      <c r="E64" s="54" t="s">
        <v>70</v>
      </c>
      <c r="F64" s="54"/>
    </row>
    <row r="65" spans="1:14" s="58" customFormat="1" ht="30" customHeight="1" x14ac:dyDescent="0.2">
      <c r="A65" s="36" t="s">
        <v>4</v>
      </c>
      <c r="B65" s="140"/>
      <c r="C65" s="140"/>
      <c r="D65" s="113" t="s">
        <v>265</v>
      </c>
      <c r="E65" s="141"/>
      <c r="F65" s="54"/>
    </row>
    <row r="66" spans="1:14" ht="30" customHeight="1" x14ac:dyDescent="0.2">
      <c r="A66" s="38" t="s">
        <v>64</v>
      </c>
      <c r="B66" s="56" t="s">
        <v>338</v>
      </c>
      <c r="C66" s="90"/>
      <c r="D66" s="137" t="s">
        <v>265</v>
      </c>
      <c r="E66" s="88"/>
      <c r="F66" s="57"/>
      <c r="G66" s="57"/>
      <c r="H66" s="57"/>
      <c r="I66" s="57"/>
      <c r="J66" s="57"/>
      <c r="K66" s="57"/>
      <c r="L66" s="57"/>
      <c r="M66" s="57"/>
      <c r="N66" s="57"/>
    </row>
    <row r="67" spans="1:14" x14ac:dyDescent="0.2">
      <c r="A67" s="57"/>
      <c r="B67" s="1"/>
      <c r="C67" s="1"/>
      <c r="D67" s="138"/>
      <c r="E67" s="1"/>
      <c r="F67" s="57"/>
      <c r="G67" s="57"/>
      <c r="H67" s="57"/>
      <c r="I67" s="57"/>
    </row>
    <row r="68" spans="1:14" x14ac:dyDescent="0.2">
      <c r="A68" s="57"/>
    </row>
    <row r="69" spans="1:14" x14ac:dyDescent="0.2">
      <c r="A69" s="57"/>
    </row>
    <row r="70" spans="1:14" x14ac:dyDescent="0.2">
      <c r="A70" s="57"/>
    </row>
    <row r="71" spans="1:14" x14ac:dyDescent="0.2">
      <c r="A71" s="57"/>
    </row>
    <row r="72" spans="1:14" x14ac:dyDescent="0.2">
      <c r="A72" s="57"/>
    </row>
    <row r="73" spans="1:14" x14ac:dyDescent="0.2">
      <c r="A73" s="61"/>
    </row>
    <row r="74" spans="1:14" x14ac:dyDescent="0.2">
      <c r="A74" s="62"/>
    </row>
    <row r="75" spans="1:14" x14ac:dyDescent="0.2">
      <c r="A75" s="57"/>
    </row>
    <row r="76" spans="1:14" x14ac:dyDescent="0.2">
      <c r="A76" s="21"/>
    </row>
  </sheetData>
  <sortState ref="A50:E69">
    <sortCondition ref="A49"/>
  </sortState>
  <mergeCells count="8">
    <mergeCell ref="A7:B7"/>
    <mergeCell ref="A45:B45"/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workbookViewId="0">
      <selection activeCell="B21" sqref="B21"/>
    </sheetView>
  </sheetViews>
  <sheetFormatPr defaultColWidth="9.28515625" defaultRowHeight="12.75" x14ac:dyDescent="0.2"/>
  <cols>
    <col min="1" max="1" width="23.5703125" style="11" customWidth="1"/>
    <col min="2" max="2" width="23.5703125" style="123" customWidth="1"/>
    <col min="3" max="5" width="27.5703125" style="11" customWidth="1"/>
    <col min="6" max="16384" width="9.28515625" style="12"/>
  </cols>
  <sheetData>
    <row r="1" spans="1:6" ht="36" customHeight="1" x14ac:dyDescent="0.2">
      <c r="A1" s="173" t="s">
        <v>14</v>
      </c>
      <c r="B1" s="173"/>
      <c r="C1" s="173"/>
      <c r="D1" s="173"/>
      <c r="E1" s="173"/>
    </row>
    <row r="2" spans="1:6" ht="36" customHeight="1" x14ac:dyDescent="0.2">
      <c r="A2" s="29" t="s">
        <v>7</v>
      </c>
      <c r="B2" s="154" t="str">
        <f>Travel!B2</f>
        <v>Ministry of Defence</v>
      </c>
      <c r="C2" s="154"/>
      <c r="D2" s="154"/>
      <c r="E2" s="154"/>
    </row>
    <row r="3" spans="1:6" ht="36" customHeight="1" x14ac:dyDescent="0.2">
      <c r="A3" s="29" t="s">
        <v>8</v>
      </c>
      <c r="B3" s="155" t="str">
        <f>Travel!B3</f>
        <v>Helene Quilter</v>
      </c>
      <c r="C3" s="155"/>
      <c r="D3" s="155"/>
      <c r="E3" s="155"/>
    </row>
    <row r="4" spans="1:6" ht="36" customHeight="1" x14ac:dyDescent="0.2">
      <c r="A4" s="29" t="s">
        <v>3</v>
      </c>
      <c r="B4" s="155" t="str">
        <f>Travel!B4</f>
        <v>1 July 2016 to 30 June 2017 (or specify applicable part year)*</v>
      </c>
      <c r="C4" s="155"/>
      <c r="D4" s="155"/>
      <c r="E4" s="155"/>
    </row>
    <row r="5" spans="1:6" ht="36" customHeight="1" x14ac:dyDescent="0.2">
      <c r="A5" s="156" t="s">
        <v>24</v>
      </c>
      <c r="B5" s="196"/>
      <c r="C5" s="179"/>
      <c r="D5" s="179"/>
      <c r="E5" s="180"/>
    </row>
    <row r="6" spans="1:6" ht="36" customHeight="1" x14ac:dyDescent="0.2">
      <c r="A6" s="193" t="s">
        <v>23</v>
      </c>
      <c r="B6" s="194"/>
      <c r="C6" s="194"/>
      <c r="D6" s="194"/>
      <c r="E6" s="195"/>
    </row>
    <row r="7" spans="1:6" ht="36" customHeight="1" x14ac:dyDescent="0.25">
      <c r="A7" s="191" t="s">
        <v>5</v>
      </c>
      <c r="B7" s="192"/>
      <c r="C7" s="5"/>
      <c r="D7" s="5"/>
      <c r="E7" s="18"/>
    </row>
    <row r="8" spans="1:6" ht="25.5" x14ac:dyDescent="0.2">
      <c r="A8" s="19" t="s">
        <v>0</v>
      </c>
      <c r="B8" s="142" t="s">
        <v>30</v>
      </c>
      <c r="C8" s="2" t="s">
        <v>18</v>
      </c>
      <c r="D8" s="2" t="s">
        <v>16</v>
      </c>
      <c r="E8" s="10" t="s">
        <v>2</v>
      </c>
    </row>
    <row r="9" spans="1:6" ht="20.100000000000001" customHeight="1" x14ac:dyDescent="0.2">
      <c r="A9" s="49" t="s">
        <v>223</v>
      </c>
      <c r="B9" s="143">
        <v>802.88</v>
      </c>
      <c r="C9" s="86" t="s">
        <v>336</v>
      </c>
      <c r="D9" s="48"/>
      <c r="E9" s="59"/>
    </row>
    <row r="10" spans="1:6" ht="20.100000000000001" customHeight="1" x14ac:dyDescent="0.2">
      <c r="A10" s="49" t="s">
        <v>224</v>
      </c>
      <c r="B10" s="143">
        <v>230.95</v>
      </c>
      <c r="C10" s="104" t="s">
        <v>225</v>
      </c>
      <c r="D10" s="48"/>
      <c r="E10" s="59"/>
    </row>
    <row r="11" spans="1:6" s="51" customFormat="1" ht="20.100000000000001" customHeight="1" x14ac:dyDescent="0.2">
      <c r="A11" s="46">
        <v>42716</v>
      </c>
      <c r="B11" s="144">
        <v>1670</v>
      </c>
      <c r="C11" s="47" t="s">
        <v>226</v>
      </c>
      <c r="D11" s="47"/>
      <c r="E11" s="50"/>
    </row>
    <row r="12" spans="1:6" s="51" customFormat="1" ht="25.5" x14ac:dyDescent="0.2">
      <c r="A12" s="46">
        <v>42837</v>
      </c>
      <c r="B12" s="143">
        <v>316.25</v>
      </c>
      <c r="C12" s="47" t="s">
        <v>35</v>
      </c>
      <c r="D12" s="47" t="s">
        <v>36</v>
      </c>
      <c r="E12" s="50" t="s">
        <v>253</v>
      </c>
    </row>
    <row r="13" spans="1:6" ht="20.100000000000001" customHeight="1" x14ac:dyDescent="0.2">
      <c r="A13" s="52">
        <v>42891</v>
      </c>
      <c r="B13" s="145">
        <v>15</v>
      </c>
      <c r="C13" s="11" t="s">
        <v>37</v>
      </c>
      <c r="E13" s="59"/>
    </row>
    <row r="14" spans="1:6" ht="30" customHeight="1" x14ac:dyDescent="0.2">
      <c r="A14" s="94" t="s">
        <v>10</v>
      </c>
      <c r="B14" s="146">
        <f>SUM(B9:B13)</f>
        <v>3035.08</v>
      </c>
      <c r="C14" s="95"/>
      <c r="D14" s="96"/>
      <c r="E14" s="97"/>
    </row>
    <row r="15" spans="1:6" ht="14.1" customHeight="1" x14ac:dyDescent="0.2">
      <c r="A15" s="43"/>
      <c r="B15" s="147"/>
      <c r="C15" s="44"/>
      <c r="D15" s="44"/>
      <c r="E15" s="44"/>
      <c r="F15" s="58"/>
    </row>
    <row r="16" spans="1:6" x14ac:dyDescent="0.2">
      <c r="A16" s="17"/>
      <c r="B16" s="122"/>
      <c r="C16" s="14"/>
      <c r="D16" s="14"/>
      <c r="E16" s="33"/>
      <c r="F16" s="15"/>
    </row>
    <row r="17" spans="1:6" x14ac:dyDescent="0.2">
      <c r="A17" s="17"/>
      <c r="B17" s="122"/>
      <c r="C17" s="14"/>
      <c r="D17" s="14"/>
      <c r="E17" s="33"/>
      <c r="F17" s="15"/>
    </row>
    <row r="18" spans="1:6" x14ac:dyDescent="0.2">
      <c r="A18" s="17"/>
      <c r="B18" s="122"/>
      <c r="C18" s="14"/>
      <c r="D18" s="14"/>
      <c r="E18" s="33"/>
      <c r="F18" s="15"/>
    </row>
    <row r="19" spans="1:6" x14ac:dyDescent="0.2">
      <c r="A19" s="17"/>
      <c r="B19" s="122"/>
      <c r="C19" s="14"/>
      <c r="D19" s="14"/>
      <c r="E19" s="33"/>
      <c r="F19" s="15"/>
    </row>
    <row r="20" spans="1:6" x14ac:dyDescent="0.2">
      <c r="A20" s="33"/>
      <c r="B20" s="122"/>
      <c r="C20" s="33"/>
      <c r="D20" s="33"/>
      <c r="E20" s="33"/>
    </row>
    <row r="21" spans="1:6" x14ac:dyDescent="0.2">
      <c r="A21" s="33"/>
      <c r="B21" s="122"/>
      <c r="C21" s="33"/>
      <c r="D21" s="33"/>
      <c r="E21" s="33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&amp; Gifts Given</vt:lpstr>
      <vt:lpstr>Hospitality &amp; Gifts Received</vt:lpstr>
      <vt:lpstr>All other  expenses</vt:lpstr>
      <vt:lpstr>'All other  expenses'!Print_Area</vt:lpstr>
      <vt:lpstr>'Hospitality &amp; Gifts Given'!Print_Area</vt:lpstr>
      <vt:lpstr>'Hospitality &amp; Gifts Received'!Print_Area</vt:lpstr>
      <vt:lpstr>Travel!Print_Area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Chief Executive Expense Disclosure by the Secretary of Defence for the period 1 July 2016 to 30 June 2017</dc:title>
  <cp:keywords>expense disclosure;secretary of defence</cp:keywords>
  <cp:lastModifiedBy/>
  <dcterms:created xsi:type="dcterms:W3CDTF">2017-07-27T04:04:59Z</dcterms:created>
  <dcterms:modified xsi:type="dcterms:W3CDTF">2017-07-27T04:10:39Z</dcterms:modified>
</cp:coreProperties>
</file>